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01\kyoyu\企画推進業務\健康診断受診推進事業\一般\チラシ・案内\申込書\"/>
    </mc:Choice>
  </mc:AlternateContent>
  <xr:revisionPtr revIDLastSave="0" documentId="13_ncr:1_{BF57D180-F596-42FA-92EE-A41EA658955D}" xr6:coauthVersionLast="47" xr6:coauthVersionMax="47" xr10:uidLastSave="{00000000-0000-0000-0000-000000000000}"/>
  <bookViews>
    <workbookView xWindow="-120" yWindow="-120" windowWidth="20730" windowHeight="11760" xr2:uid="{C5862BBE-F5DE-45E3-A9BC-B6D5991D9185}"/>
  </bookViews>
  <sheets>
    <sheet name="【注意事項】" sheetId="7" r:id="rId1"/>
    <sheet name="申込書" sheetId="6" r:id="rId2"/>
  </sheets>
  <definedNames>
    <definedName name="_xlnm.Print_Area" localSheetId="1">申込書!$A$14:$T$42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6" l="1"/>
  <c r="G47" i="6"/>
  <c r="F47" i="6"/>
  <c r="E47" i="6"/>
  <c r="I47" i="6"/>
  <c r="H47" i="6"/>
  <c r="P47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20" i="6"/>
  <c r="R26" i="6"/>
  <c r="R27" i="6"/>
  <c r="R28" i="6"/>
  <c r="R29" i="6"/>
  <c r="R30" i="6"/>
  <c r="R31" i="6"/>
  <c r="R32" i="6"/>
  <c r="R33" i="6"/>
  <c r="R34" i="6"/>
  <c r="R21" i="6"/>
  <c r="R22" i="6"/>
  <c r="R23" i="6"/>
  <c r="R24" i="6"/>
  <c r="R25" i="6"/>
  <c r="R20" i="6"/>
  <c r="R47" i="6"/>
  <c r="Q47" i="6"/>
  <c r="M47" i="6"/>
  <c r="N47" i="6"/>
  <c r="L47" i="6"/>
  <c r="K47" i="6"/>
  <c r="I14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20" i="6"/>
  <c r="T47" i="6" l="1"/>
  <c r="R35" i="6"/>
  <c r="S47" i="6"/>
  <c r="S34" i="6"/>
  <c r="S26" i="6"/>
  <c r="P35" i="6"/>
  <c r="Q35" i="6"/>
  <c r="O47" i="6"/>
  <c r="J47" i="6"/>
  <c r="S32" i="6"/>
  <c r="S30" i="6"/>
  <c r="S31" i="6"/>
  <c r="S28" i="6"/>
  <c r="S27" i="6"/>
  <c r="S33" i="6"/>
  <c r="S29" i="6"/>
  <c r="S25" i="6"/>
  <c r="S20" i="6"/>
  <c r="S22" i="6"/>
  <c r="S21" i="6"/>
  <c r="S24" i="6"/>
  <c r="S23" i="6"/>
  <c r="U47" i="6" l="1"/>
  <c r="S35" i="6"/>
</calcChain>
</file>

<file path=xl/sharedStrings.xml><?xml version="1.0" encoding="utf-8"?>
<sst xmlns="http://schemas.openxmlformats.org/spreadsheetml/2006/main" count="148" uniqueCount="102">
  <si>
    <t>事業所名</t>
    <rPh sb="0" eb="3">
      <t>ジギョウショ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</si>
  <si>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</si>
  <si>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事業所番号</t>
    <rPh sb="0" eb="3">
      <t>ジギョウショ</t>
    </rPh>
    <rPh sb="3" eb="5">
      <t>バンゴウ</t>
    </rPh>
    <phoneticPr fontId="1"/>
  </si>
  <si>
    <t>性別</t>
    <rPh sb="0" eb="2">
      <t>セイベツ</t>
    </rPh>
    <phoneticPr fontId="1"/>
  </si>
  <si>
    <t>オプション合計</t>
    <rPh sb="5" eb="7">
      <t>ゴウケイ</t>
    </rPh>
    <phoneticPr fontId="1"/>
  </si>
  <si>
    <t>受診機関番号</t>
    <rPh sb="0" eb="2">
      <t>ジュシン</t>
    </rPh>
    <rPh sb="2" eb="4">
      <t>キカン</t>
    </rPh>
    <rPh sb="4" eb="6">
      <t>バンゴウ</t>
    </rPh>
    <phoneticPr fontId="1"/>
  </si>
  <si>
    <t>受診者番号</t>
    <rPh sb="0" eb="2">
      <t>ジュシン</t>
    </rPh>
    <rPh sb="2" eb="3">
      <t>シャ</t>
    </rPh>
    <rPh sb="3" eb="5">
      <t>バンゴウ</t>
    </rPh>
    <phoneticPr fontId="1"/>
  </si>
  <si>
    <t>受診者名</t>
    <rPh sb="0" eb="2">
      <t>ジュシン</t>
    </rPh>
    <rPh sb="2" eb="3">
      <t>シャ</t>
    </rPh>
    <rPh sb="3" eb="4">
      <t>メイ</t>
    </rPh>
    <phoneticPr fontId="1"/>
  </si>
  <si>
    <t>基本助成額</t>
    <rPh sb="0" eb="2">
      <t>キホン</t>
    </rPh>
    <rPh sb="2" eb="5">
      <t>ジョセイガク</t>
    </rPh>
    <phoneticPr fontId="1"/>
  </si>
  <si>
    <t>共済助成</t>
    <rPh sb="0" eb="2">
      <t>キョウサイ</t>
    </rPh>
    <rPh sb="2" eb="4">
      <t>ジョセイ</t>
    </rPh>
    <phoneticPr fontId="1"/>
  </si>
  <si>
    <t>受診機関番号</t>
    <rPh sb="0" eb="2">
      <t>ジュシン</t>
    </rPh>
    <rPh sb="2" eb="4">
      <t>キカン</t>
    </rPh>
    <rPh sb="4" eb="6">
      <t>バンゴウ</t>
    </rPh>
    <phoneticPr fontId="1"/>
  </si>
  <si>
    <t>山口県予防保険協会</t>
    <rPh sb="0" eb="2">
      <t>ヤマグチ</t>
    </rPh>
    <rPh sb="2" eb="3">
      <t>ケン</t>
    </rPh>
    <rPh sb="3" eb="5">
      <t>ヨボウ</t>
    </rPh>
    <rPh sb="5" eb="7">
      <t>ホケン</t>
    </rPh>
    <rPh sb="7" eb="9">
      <t>キョウカイ</t>
    </rPh>
    <phoneticPr fontId="1"/>
  </si>
  <si>
    <t>山口病院　総合健診センター</t>
    <rPh sb="0" eb="2">
      <t>ヤマグチ</t>
    </rPh>
    <rPh sb="2" eb="4">
      <t>ビョウイン</t>
    </rPh>
    <rPh sb="5" eb="7">
      <t>ソウゴウ</t>
    </rPh>
    <rPh sb="7" eb="9">
      <t>ケンシン</t>
    </rPh>
    <phoneticPr fontId="1"/>
  </si>
  <si>
    <t>佐々木外科病院　総合健診センター</t>
    <rPh sb="0" eb="3">
      <t>ササキ</t>
    </rPh>
    <rPh sb="3" eb="5">
      <t>ゲカ</t>
    </rPh>
    <rPh sb="5" eb="7">
      <t>ビョウイン</t>
    </rPh>
    <rPh sb="8" eb="10">
      <t>ソウゴウ</t>
    </rPh>
    <rPh sb="10" eb="12">
      <t>ケンシン</t>
    </rPh>
    <phoneticPr fontId="1"/>
  </si>
  <si>
    <t>山口総合健診センター</t>
    <rPh sb="0" eb="2">
      <t>ヤマグチ</t>
    </rPh>
    <rPh sb="2" eb="4">
      <t>ソウゴウ</t>
    </rPh>
    <rPh sb="4" eb="6">
      <t>ケンシン</t>
    </rPh>
    <phoneticPr fontId="1"/>
  </si>
  <si>
    <t>林病院　総合健診センター</t>
    <rPh sb="0" eb="1">
      <t>ハヤシ</t>
    </rPh>
    <rPh sb="1" eb="3">
      <t>ビョウイン</t>
    </rPh>
    <rPh sb="4" eb="6">
      <t>ソウゴウ</t>
    </rPh>
    <rPh sb="6" eb="8">
      <t>ケンシン</t>
    </rPh>
    <phoneticPr fontId="1"/>
  </si>
  <si>
    <t>小郡第一病院　総合健診センター</t>
    <rPh sb="0" eb="2">
      <t>オゴオリ</t>
    </rPh>
    <rPh sb="2" eb="4">
      <t>ダイイチ</t>
    </rPh>
    <rPh sb="4" eb="6">
      <t>ビョウイン</t>
    </rPh>
    <rPh sb="7" eb="9">
      <t>ソウゴウ</t>
    </rPh>
    <rPh sb="9" eb="11">
      <t>ケンシン</t>
    </rPh>
    <phoneticPr fontId="1"/>
  </si>
  <si>
    <t>あんの循環器内科　健診センター</t>
    <rPh sb="3" eb="6">
      <t>ジュンカンキ</t>
    </rPh>
    <rPh sb="6" eb="8">
      <t>ナイカ</t>
    </rPh>
    <rPh sb="9" eb="11">
      <t>ケンシン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</si>
  <si>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</si>
  <si>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</si>
  <si>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番号</t>
    <rPh sb="0" eb="2">
      <t>バンゴウ</t>
    </rPh>
    <phoneticPr fontId="1"/>
  </si>
  <si>
    <t>受診機関名</t>
    <rPh sb="0" eb="2">
      <t>ジュシン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</si>
  <si>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</si>
  <si>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(事業所番号が不明の場合は空欄で結構です）</t>
    <rPh sb="1" eb="4">
      <t>ジギョウショ</t>
    </rPh>
    <rPh sb="4" eb="6">
      <t>バンゴウ</t>
    </rPh>
    <rPh sb="7" eb="9">
      <t>フメイ</t>
    </rPh>
    <rPh sb="10" eb="12">
      <t>バアイ</t>
    </rPh>
    <rPh sb="13" eb="15">
      <t>クウラン</t>
    </rPh>
    <rPh sb="16" eb="18">
      <t>ケッコウ</t>
    </rPh>
    <phoneticPr fontId="1"/>
  </si>
  <si>
    <t>オプション検査</t>
    <rPh sb="5" eb="7">
      <t>ケンサ</t>
    </rPh>
    <phoneticPr fontId="1"/>
  </si>
  <si>
    <t>Ａコース</t>
    <phoneticPr fontId="1"/>
  </si>
  <si>
    <t>Ｂコース</t>
    <phoneticPr fontId="1"/>
  </si>
  <si>
    <t>Ｃコース</t>
    <phoneticPr fontId="1"/>
  </si>
  <si>
    <t>①乳マンモ</t>
    <rPh sb="1" eb="2">
      <t>チチ</t>
    </rPh>
    <phoneticPr fontId="1"/>
  </si>
  <si>
    <t>②乳エコー</t>
    <rPh sb="1" eb="2">
      <t>チチ</t>
    </rPh>
    <phoneticPr fontId="1"/>
  </si>
  <si>
    <t>④前立腺</t>
    <rPh sb="1" eb="4">
      <t>ゼンリツセン</t>
    </rPh>
    <phoneticPr fontId="1"/>
  </si>
  <si>
    <t>③子宮</t>
    <rPh sb="1" eb="3">
      <t>シキュウ</t>
    </rPh>
    <phoneticPr fontId="1"/>
  </si>
  <si>
    <t>受診可能コース</t>
    <rPh sb="0" eb="2">
      <t>ジュシン</t>
    </rPh>
    <rPh sb="2" eb="4">
      <t>カノウ</t>
    </rPh>
    <phoneticPr fontId="1"/>
  </si>
  <si>
    <t>〇</t>
  </si>
  <si>
    <t>〇</t>
    <phoneticPr fontId="1"/>
  </si>
  <si>
    <t>Excelデータの入力・送信の際は、【注意事項】のシートに記載された事項を必ずご確認ください</t>
    <rPh sb="9" eb="11">
      <t>ニュウリョク</t>
    </rPh>
    <rPh sb="12" eb="14">
      <t>ソウシン</t>
    </rPh>
    <rPh sb="15" eb="16">
      <t>サイ</t>
    </rPh>
    <rPh sb="19" eb="21">
      <t>チュウイ</t>
    </rPh>
    <rPh sb="21" eb="23">
      <t>ジコウ</t>
    </rPh>
    <rPh sb="29" eb="31">
      <t>キサイ</t>
    </rPh>
    <rPh sb="34" eb="36">
      <t>ジコウ</t>
    </rPh>
    <rPh sb="37" eb="38">
      <t>カナラ</t>
    </rPh>
    <rPh sb="40" eb="42">
      <t>カクニン</t>
    </rPh>
    <phoneticPr fontId="1"/>
  </si>
  <si>
    <t>入力に関して</t>
    <rPh sb="0" eb="2">
      <t>ニュウリョク</t>
    </rPh>
    <rPh sb="3" eb="4">
      <t>カン</t>
    </rPh>
    <phoneticPr fontId="1"/>
  </si>
  <si>
    <t>①</t>
    <phoneticPr fontId="1"/>
  </si>
  <si>
    <t>●</t>
    <phoneticPr fontId="1"/>
  </si>
  <si>
    <t>本申込書にご記入いただいた情報は、受診申し込み手続き以外一切利用いたしません。</t>
    <rPh sb="0" eb="1">
      <t>ホン</t>
    </rPh>
    <rPh sb="1" eb="4">
      <t>モウシコミショ</t>
    </rPh>
    <rPh sb="6" eb="8">
      <t>キニュウ</t>
    </rPh>
    <rPh sb="13" eb="15">
      <t>ジョウホウ</t>
    </rPh>
    <rPh sb="17" eb="19">
      <t>ジュシン</t>
    </rPh>
    <rPh sb="19" eb="20">
      <t>モウ</t>
    </rPh>
    <rPh sb="21" eb="22">
      <t>コ</t>
    </rPh>
    <rPh sb="23" eb="25">
      <t>テツヅ</t>
    </rPh>
    <rPh sb="26" eb="28">
      <t>イガイ</t>
    </rPh>
    <rPh sb="28" eb="30">
      <t>イッサイ</t>
    </rPh>
    <rPh sb="30" eb="32">
      <t>リヨウ</t>
    </rPh>
    <phoneticPr fontId="2"/>
  </si>
  <si>
    <r>
      <t>申込受付後、各健診機関へ</t>
    </r>
    <r>
      <rPr>
        <b/>
        <sz val="11"/>
        <rFont val="ＤＨＰ平成明朝体W3"/>
        <family val="1"/>
        <charset val="128"/>
      </rPr>
      <t>直接日程調整のご連絡</t>
    </r>
    <r>
      <rPr>
        <sz val="11"/>
        <rFont val="ＤＨＰ平成明朝体W3"/>
        <family val="1"/>
        <charset val="128"/>
      </rPr>
      <t>をお願いいたします。</t>
    </r>
    <rPh sb="6" eb="7">
      <t>カク</t>
    </rPh>
    <rPh sb="7" eb="9">
      <t>ケンシン</t>
    </rPh>
    <rPh sb="9" eb="11">
      <t>キカン</t>
    </rPh>
    <rPh sb="12" eb="14">
      <t>チョクセツ</t>
    </rPh>
    <rPh sb="14" eb="16">
      <t>ニッテイ</t>
    </rPh>
    <rPh sb="16" eb="18">
      <t>チョウセイ</t>
    </rPh>
    <rPh sb="20" eb="22">
      <t>レンラク</t>
    </rPh>
    <rPh sb="24" eb="25">
      <t>ネガ</t>
    </rPh>
    <phoneticPr fontId="2"/>
  </si>
  <si>
    <r>
      <t>Ｃタイプで「</t>
    </r>
    <r>
      <rPr>
        <b/>
        <sz val="11"/>
        <rFont val="ＤＨＰ平成明朝体W3"/>
        <family val="1"/>
        <charset val="128"/>
      </rPr>
      <t>胃の健診無し</t>
    </r>
    <r>
      <rPr>
        <sz val="11"/>
        <rFont val="ＤＨＰ平成明朝体W3"/>
        <family val="1"/>
        <charset val="128"/>
      </rPr>
      <t>」の場合は、</t>
    </r>
    <r>
      <rPr>
        <b/>
        <sz val="11"/>
        <rFont val="ＤＨＰ平成明朝体W3"/>
        <family val="1"/>
        <charset val="128"/>
      </rPr>
      <t>Ａタイプと同じ助成額</t>
    </r>
    <r>
      <rPr>
        <sz val="11"/>
        <rFont val="ＤＨＰ平成明朝体W3"/>
        <family val="1"/>
        <charset val="128"/>
      </rPr>
      <t>となります。</t>
    </r>
    <rPh sb="6" eb="7">
      <t>イ</t>
    </rPh>
    <rPh sb="8" eb="10">
      <t>ケンシン</t>
    </rPh>
    <rPh sb="10" eb="11">
      <t>ナ</t>
    </rPh>
    <rPh sb="14" eb="16">
      <t>バアイ</t>
    </rPh>
    <rPh sb="23" eb="24">
      <t>オナ</t>
    </rPh>
    <rPh sb="25" eb="28">
      <t>ジョセイガク</t>
    </rPh>
    <phoneticPr fontId="2"/>
  </si>
  <si>
    <t>お申込に関して</t>
    <rPh sb="1" eb="3">
      <t>モウシコミ</t>
    </rPh>
    <rPh sb="4" eb="5">
      <t>カン</t>
    </rPh>
    <phoneticPr fontId="1"/>
  </si>
  <si>
    <t>共済加入は、申込時点での加入状況を確認しております。申込後に加入された場合(未受診に限る）は会議所までお申し出ください。</t>
    <rPh sb="0" eb="2">
      <t>キョウサイ</t>
    </rPh>
    <rPh sb="2" eb="4">
      <t>カニュウ</t>
    </rPh>
    <rPh sb="6" eb="8">
      <t>モウシコミ</t>
    </rPh>
    <rPh sb="8" eb="10">
      <t>ジテン</t>
    </rPh>
    <rPh sb="12" eb="14">
      <t>カニュウ</t>
    </rPh>
    <rPh sb="14" eb="16">
      <t>ジョウキョウ</t>
    </rPh>
    <rPh sb="17" eb="19">
      <t>カクニン</t>
    </rPh>
    <rPh sb="26" eb="28">
      <t>モウシコミ</t>
    </rPh>
    <rPh sb="28" eb="29">
      <t>ゴ</t>
    </rPh>
    <rPh sb="30" eb="32">
      <t>カニュウ</t>
    </rPh>
    <rPh sb="35" eb="37">
      <t>バアイ</t>
    </rPh>
    <rPh sb="38" eb="39">
      <t>ミ</t>
    </rPh>
    <rPh sb="39" eb="41">
      <t>ジュシン</t>
    </rPh>
    <rPh sb="42" eb="43">
      <t>カギ</t>
    </rPh>
    <rPh sb="46" eb="49">
      <t>カイギショ</t>
    </rPh>
    <rPh sb="52" eb="53">
      <t>モウ</t>
    </rPh>
    <rPh sb="54" eb="55">
      <t>デ</t>
    </rPh>
    <phoneticPr fontId="2"/>
  </si>
  <si>
    <t>②</t>
    <phoneticPr fontId="1"/>
  </si>
  <si>
    <t>入力した内容に変更・修正・追加がありましたら、再度データをお送りください</t>
    <rPh sb="0" eb="2">
      <t>ニュウリョク</t>
    </rPh>
    <rPh sb="4" eb="6">
      <t>ナイヨウ</t>
    </rPh>
    <rPh sb="7" eb="9">
      <t>ヘンコウ</t>
    </rPh>
    <rPh sb="10" eb="12">
      <t>シュウセイ</t>
    </rPh>
    <rPh sb="13" eb="15">
      <t>ツイカ</t>
    </rPh>
    <rPh sb="23" eb="25">
      <t>サイド</t>
    </rPh>
    <rPh sb="30" eb="31">
      <t>オク</t>
    </rPh>
    <phoneticPr fontId="1"/>
  </si>
  <si>
    <t>（追加・修正された方の受診番号・氏名をメール本文にご記載ください）</t>
    <rPh sb="1" eb="3">
      <t>ツイカ</t>
    </rPh>
    <rPh sb="4" eb="6">
      <t>シュウセイ</t>
    </rPh>
    <rPh sb="9" eb="10">
      <t>カタ</t>
    </rPh>
    <rPh sb="11" eb="13">
      <t>ジュシン</t>
    </rPh>
    <rPh sb="13" eb="15">
      <t>バンゴウ</t>
    </rPh>
    <rPh sb="16" eb="18">
      <t>シメイ</t>
    </rPh>
    <rPh sb="22" eb="24">
      <t>ホンブン</t>
    </rPh>
    <rPh sb="26" eb="28">
      <t>キサイ</t>
    </rPh>
    <phoneticPr fontId="1"/>
  </si>
  <si>
    <t>（追加の場合は追加分のみのデータでも結構です）</t>
    <rPh sb="1" eb="3">
      <t>ツイカ</t>
    </rPh>
    <rPh sb="4" eb="6">
      <t>バアイ</t>
    </rPh>
    <rPh sb="7" eb="9">
      <t>ツイカ</t>
    </rPh>
    <rPh sb="9" eb="10">
      <t>ブン</t>
    </rPh>
    <rPh sb="18" eb="20">
      <t>ケッコウ</t>
    </rPh>
    <phoneticPr fontId="1"/>
  </si>
  <si>
    <t>申込先メールアドレス</t>
    <rPh sb="0" eb="2">
      <t>モウシコミ</t>
    </rPh>
    <rPh sb="2" eb="3">
      <t>サキ</t>
    </rPh>
    <phoneticPr fontId="1"/>
  </si>
  <si>
    <t>n-tanaka@yamacci.or.jp</t>
    <phoneticPr fontId="1"/>
  </si>
  <si>
    <t>（山口商工会議所　総務課　田中）</t>
    <rPh sb="1" eb="3">
      <t>ヤマグチ</t>
    </rPh>
    <rPh sb="3" eb="5">
      <t>ショウコウ</t>
    </rPh>
    <rPh sb="5" eb="8">
      <t>カイギショ</t>
    </rPh>
    <rPh sb="9" eb="12">
      <t>ソウムカ</t>
    </rPh>
    <rPh sb="13" eb="15">
      <t>タナカ</t>
    </rPh>
    <phoneticPr fontId="1"/>
  </si>
  <si>
    <t>受診
コース</t>
    <rPh sb="0" eb="2">
      <t>ジュシン</t>
    </rPh>
    <phoneticPr fontId="1"/>
  </si>
  <si>
    <t>A</t>
  </si>
  <si>
    <t>合計</t>
    <rPh sb="0" eb="2">
      <t>ゴウケイ</t>
    </rPh>
    <phoneticPr fontId="1"/>
  </si>
  <si>
    <t>(事)№</t>
    <rPh sb="1" eb="2">
      <t>ジ</t>
    </rPh>
    <phoneticPr fontId="2"/>
  </si>
  <si>
    <t>事業所名</t>
    <rPh sb="0" eb="3">
      <t>ジギョウショ</t>
    </rPh>
    <rPh sb="3" eb="4">
      <t>メイ</t>
    </rPh>
    <phoneticPr fontId="2"/>
  </si>
  <si>
    <t>B</t>
  </si>
  <si>
    <t>C</t>
  </si>
  <si>
    <t>計</t>
    <rPh sb="0" eb="1">
      <t>ケイ</t>
    </rPh>
    <phoneticPr fontId="2"/>
  </si>
  <si>
    <t>一般助成</t>
    <rPh sb="0" eb="2">
      <t>イッパン</t>
    </rPh>
    <rPh sb="2" eb="4">
      <t>ジョセイ</t>
    </rPh>
    <phoneticPr fontId="2"/>
  </si>
  <si>
    <t>(A)</t>
  </si>
  <si>
    <t>(B)</t>
  </si>
  <si>
    <t>(C)</t>
  </si>
  <si>
    <t>加入者計</t>
    <rPh sb="0" eb="3">
      <t>カニュウシャ</t>
    </rPh>
    <rPh sb="3" eb="4">
      <t>ケイ</t>
    </rPh>
    <phoneticPr fontId="2"/>
  </si>
  <si>
    <t>共済助成</t>
    <rPh sb="0" eb="2">
      <t>キョウサイ</t>
    </rPh>
    <rPh sb="2" eb="4">
      <t>ジョセイ</t>
    </rPh>
    <phoneticPr fontId="2"/>
  </si>
  <si>
    <t>助成合計</t>
    <rPh sb="0" eb="2">
      <t>ジョセイ</t>
    </rPh>
    <rPh sb="2" eb="4">
      <t>ゴウケイ</t>
    </rPh>
    <phoneticPr fontId="2"/>
  </si>
  <si>
    <t>受診機関№</t>
    <rPh sb="0" eb="2">
      <t>ジュシン</t>
    </rPh>
    <rPh sb="2" eb="4">
      <t>キカン</t>
    </rPh>
    <phoneticPr fontId="2"/>
  </si>
  <si>
    <t>オプション</t>
    <phoneticPr fontId="1"/>
  </si>
  <si>
    <t>検査</t>
    <rPh sb="0" eb="2">
      <t>ケンサ</t>
    </rPh>
    <phoneticPr fontId="1"/>
  </si>
  <si>
    <t>事業所合計（こちらは自動で集計されます）</t>
    <rPh sb="0" eb="3">
      <t>ジギョウショ</t>
    </rPh>
    <rPh sb="3" eb="5">
      <t>ゴウケイ</t>
    </rPh>
    <rPh sb="10" eb="12">
      <t>ジドウ</t>
    </rPh>
    <rPh sb="13" eb="15">
      <t>シュウケイ</t>
    </rPh>
    <phoneticPr fontId="1"/>
  </si>
  <si>
    <r>
      <t>複数の健診機関に分かれて受診される場合は、</t>
    </r>
    <r>
      <rPr>
        <b/>
        <u val="double"/>
        <sz val="11"/>
        <color theme="1"/>
        <rFont val="ＤＨＰ平成明朝体W3"/>
        <family val="1"/>
        <charset val="128"/>
      </rPr>
      <t>受診機関ごとにシートをコピー</t>
    </r>
    <r>
      <rPr>
        <b/>
        <sz val="11"/>
        <color theme="1"/>
        <rFont val="ＤＨＰ平成明朝体W3"/>
        <family val="1"/>
        <charset val="128"/>
      </rPr>
      <t>してご入力ください。</t>
    </r>
    <rPh sb="0" eb="2">
      <t>フクスウ</t>
    </rPh>
    <rPh sb="3" eb="5">
      <t>ケンシン</t>
    </rPh>
    <rPh sb="5" eb="7">
      <t>キカン</t>
    </rPh>
    <rPh sb="8" eb="9">
      <t>ワ</t>
    </rPh>
    <rPh sb="12" eb="14">
      <t>ジュシン</t>
    </rPh>
    <rPh sb="17" eb="19">
      <t>バアイ</t>
    </rPh>
    <rPh sb="21" eb="23">
      <t>ジュシン</t>
    </rPh>
    <rPh sb="23" eb="25">
      <t>キカン</t>
    </rPh>
    <rPh sb="38" eb="40">
      <t>ニュウリョク</t>
    </rPh>
    <phoneticPr fontId="1"/>
  </si>
  <si>
    <t>＊本申込書は安全のため、入力箇所以外をロックしておりますのでご了承ください。</t>
    <rPh sb="1" eb="2">
      <t>ホン</t>
    </rPh>
    <rPh sb="2" eb="5">
      <t>モウシコミショ</t>
    </rPh>
    <rPh sb="6" eb="8">
      <t>アンゼン</t>
    </rPh>
    <rPh sb="12" eb="16">
      <t>ニュウリョクカショ</t>
    </rPh>
    <rPh sb="16" eb="18">
      <t>イガイ</t>
    </rPh>
    <rPh sb="31" eb="33">
      <t>リョウショウ</t>
    </rPh>
    <phoneticPr fontId="1"/>
  </si>
  <si>
    <t>その他</t>
    <rPh sb="2" eb="3">
      <t>タ</t>
    </rPh>
    <phoneticPr fontId="1"/>
  </si>
  <si>
    <t>申込方法や助成内容にご不明の点がございましたら、下記担当者までお問い合わせください。</t>
    <rPh sb="0" eb="2">
      <t>モウシコミ</t>
    </rPh>
    <rPh sb="2" eb="4">
      <t>ホウホウ</t>
    </rPh>
    <rPh sb="5" eb="7">
      <t>ジョセイ</t>
    </rPh>
    <rPh sb="7" eb="9">
      <t>ナイヨウ</t>
    </rPh>
    <rPh sb="11" eb="13">
      <t>フメイ</t>
    </rPh>
    <rPh sb="14" eb="15">
      <t>テン</t>
    </rPh>
    <rPh sb="24" eb="26">
      <t>カキ</t>
    </rPh>
    <rPh sb="26" eb="29">
      <t>タントウシャ</t>
    </rPh>
    <rPh sb="32" eb="33">
      <t>ト</t>
    </rPh>
    <rPh sb="34" eb="35">
      <t>ア</t>
    </rPh>
    <phoneticPr fontId="1"/>
  </si>
  <si>
    <t>山口商工会議所（担当；総務課　田中奈津枝）</t>
    <rPh sb="0" eb="2">
      <t>ヤマグチ</t>
    </rPh>
    <rPh sb="2" eb="4">
      <t>ショウコウ</t>
    </rPh>
    <rPh sb="4" eb="7">
      <t>カイギショ</t>
    </rPh>
    <rPh sb="8" eb="10">
      <t>タントウ</t>
    </rPh>
    <rPh sb="11" eb="14">
      <t>ソウムカ</t>
    </rPh>
    <rPh sb="15" eb="17">
      <t>タナカ</t>
    </rPh>
    <rPh sb="17" eb="19">
      <t>ナツ</t>
    </rPh>
    <rPh sb="19" eb="20">
      <t>エ</t>
    </rPh>
    <phoneticPr fontId="1"/>
  </si>
  <si>
    <t>〒753-0214　山口市中市町1-10</t>
    <rPh sb="10" eb="13">
      <t>ヤマグチシ</t>
    </rPh>
    <rPh sb="13" eb="16">
      <t>ナカイチマチ</t>
    </rPh>
    <phoneticPr fontId="1"/>
  </si>
  <si>
    <t>TEL：083-925-2300　　FAX：083-921-1555</t>
    <phoneticPr fontId="1"/>
  </si>
  <si>
    <t>E-MAIL：　n-tanaka@yamacci.or.jp</t>
    <phoneticPr fontId="1"/>
  </si>
  <si>
    <t>◆受診機関一覧</t>
    <rPh sb="1" eb="7">
      <t>ジュシンキカンイチラン</t>
    </rPh>
    <phoneticPr fontId="1"/>
  </si>
  <si>
    <r>
      <t>＊上の受診機関一覧から番号を選択してください</t>
    </r>
    <r>
      <rPr>
        <sz val="10"/>
        <color theme="1"/>
        <rFont val="HGPｺﾞｼｯｸM"/>
        <family val="3"/>
        <charset val="128"/>
      </rPr>
      <t>（受診機関名は自動で表示されます）</t>
    </r>
    <rPh sb="1" eb="2">
      <t>ウエ</t>
    </rPh>
    <rPh sb="3" eb="9">
      <t>ジュシンキカンイチラン</t>
    </rPh>
    <rPh sb="11" eb="13">
      <t>バンゴウ</t>
    </rPh>
    <rPh sb="14" eb="16">
      <t>センタク</t>
    </rPh>
    <rPh sb="23" eb="28">
      <t>ジュシンキカンメイ</t>
    </rPh>
    <rPh sb="29" eb="31">
      <t>ジドウ</t>
    </rPh>
    <rPh sb="32" eb="34">
      <t>ヒョウジ</t>
    </rPh>
    <phoneticPr fontId="1"/>
  </si>
  <si>
    <t>＊共済加入は会議所にて加算いたします。こちらは共済加算前の助成金額が表示されています</t>
    <rPh sb="1" eb="3">
      <t>キョウサイ</t>
    </rPh>
    <rPh sb="3" eb="5">
      <t>カニュウ</t>
    </rPh>
    <rPh sb="6" eb="9">
      <t>カイギショ</t>
    </rPh>
    <rPh sb="11" eb="13">
      <t>カサン</t>
    </rPh>
    <rPh sb="23" eb="25">
      <t>キョウサイ</t>
    </rPh>
    <rPh sb="25" eb="28">
      <t>カサンマエ</t>
    </rPh>
    <rPh sb="29" eb="33">
      <t>ジョセイキンガク</t>
    </rPh>
    <rPh sb="34" eb="36">
      <t>ヒョウジ</t>
    </rPh>
    <phoneticPr fontId="1"/>
  </si>
  <si>
    <r>
      <t>①乳</t>
    </r>
    <r>
      <rPr>
        <b/>
        <sz val="9"/>
        <color theme="1"/>
        <rFont val="游ゴシック"/>
        <family val="2"/>
        <charset val="128"/>
        <scheme val="minor"/>
      </rPr>
      <t>ﾏﾝﾓ</t>
    </r>
    <rPh sb="1" eb="2">
      <t>チチ</t>
    </rPh>
    <phoneticPr fontId="2"/>
  </si>
  <si>
    <r>
      <t>②乳</t>
    </r>
    <r>
      <rPr>
        <b/>
        <sz val="9"/>
        <color theme="1"/>
        <rFont val="游ゴシック"/>
        <family val="2"/>
        <charset val="128"/>
        <scheme val="minor"/>
      </rPr>
      <t>超音</t>
    </r>
    <rPh sb="1" eb="2">
      <t>チチ</t>
    </rPh>
    <rPh sb="2" eb="3">
      <t>チョウ</t>
    </rPh>
    <rPh sb="3" eb="4">
      <t>オン</t>
    </rPh>
    <phoneticPr fontId="2"/>
  </si>
  <si>
    <r>
      <t>③</t>
    </r>
    <r>
      <rPr>
        <b/>
        <sz val="9"/>
        <color theme="1"/>
        <rFont val="游ゴシック"/>
        <family val="2"/>
        <charset val="128"/>
        <scheme val="minor"/>
      </rPr>
      <t>子宮</t>
    </r>
    <rPh sb="1" eb="3">
      <t>シキュウ</t>
    </rPh>
    <phoneticPr fontId="2"/>
  </si>
  <si>
    <r>
      <t>④</t>
    </r>
    <r>
      <rPr>
        <b/>
        <sz val="9"/>
        <color theme="1"/>
        <rFont val="游ゴシック"/>
        <family val="2"/>
        <charset val="128"/>
        <scheme val="minor"/>
      </rPr>
      <t>前立</t>
    </r>
    <rPh sb="1" eb="2">
      <t>ゼン</t>
    </rPh>
    <rPh sb="2" eb="3">
      <t>リツ</t>
    </rPh>
    <phoneticPr fontId="2"/>
  </si>
  <si>
    <t>083-933-0008</t>
  </si>
  <si>
    <t>083-921-5088</t>
  </si>
  <si>
    <t>083-923-8813</t>
  </si>
  <si>
    <t>083-972-4325</t>
  </si>
  <si>
    <t>083-972-1157</t>
  </si>
  <si>
    <t>083-973-3768</t>
  </si>
  <si>
    <t>083-924-1151</t>
  </si>
  <si>
    <t>合計助成額</t>
    <rPh sb="0" eb="2">
      <t>ゴウケイ</t>
    </rPh>
    <rPh sb="2" eb="5">
      <t>ジョセイガク</t>
    </rPh>
    <phoneticPr fontId="1"/>
  </si>
  <si>
    <r>
      <t xml:space="preserve">①
</t>
    </r>
    <r>
      <rPr>
        <b/>
        <sz val="9"/>
        <color theme="1"/>
        <rFont val="HGPｺﾞｼｯｸM"/>
        <family val="3"/>
        <charset val="128"/>
      </rPr>
      <t>乳マンモ</t>
    </r>
    <rPh sb="2" eb="3">
      <t>チチ</t>
    </rPh>
    <phoneticPr fontId="1"/>
  </si>
  <si>
    <r>
      <t xml:space="preserve">②
</t>
    </r>
    <r>
      <rPr>
        <b/>
        <sz val="9"/>
        <color theme="1"/>
        <rFont val="HGPｺﾞｼｯｸM"/>
        <family val="3"/>
        <charset val="128"/>
      </rPr>
      <t>乳エコー</t>
    </r>
    <rPh sb="2" eb="3">
      <t>チチ</t>
    </rPh>
    <phoneticPr fontId="1"/>
  </si>
  <si>
    <r>
      <t xml:space="preserve">③
</t>
    </r>
    <r>
      <rPr>
        <b/>
        <sz val="8"/>
        <color theme="1"/>
        <rFont val="HGPｺﾞｼｯｸM"/>
        <family val="3"/>
        <charset val="128"/>
      </rPr>
      <t>子宮</t>
    </r>
    <r>
      <rPr>
        <b/>
        <sz val="9"/>
        <color theme="1"/>
        <rFont val="HGPｺﾞｼｯｸM"/>
        <family val="3"/>
        <charset val="128"/>
      </rPr>
      <t>ｴｺｰ</t>
    </r>
    <rPh sb="2" eb="4">
      <t>シキュウ</t>
    </rPh>
    <phoneticPr fontId="1"/>
  </si>
  <si>
    <r>
      <t xml:space="preserve">④
</t>
    </r>
    <r>
      <rPr>
        <b/>
        <sz val="9"/>
        <color theme="1"/>
        <rFont val="HGPｺﾞｼｯｸM"/>
        <family val="3"/>
        <charset val="128"/>
      </rPr>
      <t>前立腺</t>
    </r>
    <rPh sb="2" eb="5">
      <t>ゼンリツセン</t>
    </rPh>
    <phoneticPr fontId="1"/>
  </si>
  <si>
    <t>共済加入</t>
    <rPh sb="0" eb="2">
      <t>キョウサイ</t>
    </rPh>
    <rPh sb="2" eb="4">
      <t>カニュウ</t>
    </rPh>
    <phoneticPr fontId="1"/>
  </si>
  <si>
    <t>◆会議所や診療機関への連絡事項（自由記入欄）</t>
    <rPh sb="1" eb="4">
      <t>カイギショ</t>
    </rPh>
    <rPh sb="5" eb="9">
      <t>シンリョウキカン</t>
    </rPh>
    <rPh sb="11" eb="13">
      <t>レンラク</t>
    </rPh>
    <rPh sb="13" eb="15">
      <t>ジコウ</t>
    </rPh>
    <rPh sb="16" eb="21">
      <t>ジユウキニュウラン</t>
    </rPh>
    <phoneticPr fontId="1"/>
  </si>
  <si>
    <t>＊申込書は個人情報が記入されています。お取扱いにはご注意ください。</t>
    <rPh sb="1" eb="4">
      <t>モウシコミショ</t>
    </rPh>
    <rPh sb="5" eb="9">
      <t>コジンジョウホウ</t>
    </rPh>
    <rPh sb="10" eb="12">
      <t>キニュウ</t>
    </rPh>
    <rPh sb="20" eb="22">
      <t>トリアツカ</t>
    </rPh>
    <rPh sb="26" eb="28">
      <t>チュウイ</t>
    </rPh>
    <phoneticPr fontId="1"/>
  </si>
  <si>
    <t>＊誤送信防止のため、メールアドレスは上記をコピーしてご使用ください</t>
    <phoneticPr fontId="1"/>
  </si>
  <si>
    <r>
      <t>申込後、変更や</t>
    </r>
    <r>
      <rPr>
        <b/>
        <sz val="11"/>
        <rFont val="ＤＨＰ平成明朝体W3"/>
        <family val="1"/>
        <charset val="128"/>
      </rPr>
      <t>キャンセル</t>
    </r>
    <r>
      <rPr>
        <sz val="11"/>
        <rFont val="ＤＨＰ平成明朝体W3"/>
        <family val="1"/>
        <charset val="128"/>
      </rPr>
      <t>が発生した場合は、お電話またはメールにて、会議所と受診医療機関の</t>
    </r>
    <r>
      <rPr>
        <b/>
        <sz val="11"/>
        <rFont val="ＤＨＰ平成明朝体W3"/>
        <family val="1"/>
        <charset val="128"/>
      </rPr>
      <t>両方にご連絡</t>
    </r>
    <r>
      <rPr>
        <sz val="11"/>
        <rFont val="ＤＨＰ平成明朝体W3"/>
        <family val="1"/>
        <charset val="128"/>
      </rPr>
      <t>をお願いします。</t>
    </r>
    <rPh sb="0" eb="2">
      <t>モウシコミ</t>
    </rPh>
    <rPh sb="2" eb="3">
      <t>ゴ</t>
    </rPh>
    <rPh sb="4" eb="6">
      <t>ヘンコウ</t>
    </rPh>
    <rPh sb="13" eb="15">
      <t>ハッセイ</t>
    </rPh>
    <rPh sb="17" eb="19">
      <t>バアイ</t>
    </rPh>
    <rPh sb="22" eb="24">
      <t>デンワ</t>
    </rPh>
    <rPh sb="33" eb="36">
      <t>カイギショ</t>
    </rPh>
    <rPh sb="37" eb="43">
      <t>ジュシンイリョウキカン</t>
    </rPh>
    <rPh sb="44" eb="46">
      <t>リョウホウ</t>
    </rPh>
    <rPh sb="48" eb="50">
      <t>レンラク</t>
    </rPh>
    <rPh sb="52" eb="5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</si>
</sst>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411]ge\.m\.d;@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ＤＨＰ平成明朝体W3"/>
      <family val="1"/>
      <charset val="128"/>
    </font>
    <font>
      <b/>
      <sz val="11"/>
      <name val="ＤＨＰ平成明朝体W3"/>
      <family val="1"/>
      <charset val="128"/>
    </font>
    <font>
      <sz val="11"/>
      <name val="ＤＨＰ平成明朝体W3"/>
      <family val="1"/>
      <charset val="128"/>
    </font>
    <font>
      <sz val="11"/>
      <color theme="1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b/>
      <sz val="16"/>
      <color rgb="FFFF0000"/>
      <name val="ＤＨＰ平成ゴシックW5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20"/>
      <color theme="1"/>
      <name val="ＤＦ特太ゴシック体"/>
      <family val="3"/>
      <charset val="128"/>
    </font>
    <font>
      <sz val="16"/>
      <color rgb="FFFF0000"/>
      <name val="ＤＦ特太ゴシック体"/>
      <family val="3"/>
      <charset val="128"/>
    </font>
    <font>
      <b/>
      <sz val="11"/>
      <color theme="1"/>
      <name val="ＤＨＰ平成明朝体W3"/>
      <family val="1"/>
      <charset val="128"/>
    </font>
    <font>
      <b/>
      <u val="double"/>
      <sz val="11"/>
      <color theme="1"/>
      <name val="ＤＨＰ平成明朝体W3"/>
      <family val="1"/>
      <charset val="128"/>
    </font>
    <font>
      <sz val="11"/>
      <color theme="1"/>
      <name val="ＤＦ特太ゴシック体"/>
      <family val="3"/>
      <charset val="128"/>
    </font>
    <font>
      <sz val="12"/>
      <color theme="4"/>
      <name val="ＤＦ特太ゴシック体"/>
      <family val="3"/>
      <charset val="128"/>
    </font>
    <font>
      <sz val="12"/>
      <color theme="1"/>
      <name val="ＤＦ特太ゴシック体"/>
      <family val="3"/>
      <charset val="128"/>
    </font>
    <font>
      <b/>
      <sz val="9"/>
      <color theme="1"/>
      <name val="HGPｺﾞｼｯｸM"/>
      <family val="3"/>
      <charset val="128"/>
    </font>
    <font>
      <b/>
      <sz val="9"/>
      <color theme="1"/>
      <name val="游ゴシック"/>
      <family val="2"/>
      <charset val="128"/>
      <scheme val="minor"/>
    </font>
    <font>
      <b/>
      <sz val="8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18" fillId="0" borderId="17" xfId="0" applyFont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Protection="1">
      <alignment vertical="center"/>
    </xf>
    <xf numFmtId="0" fontId="18" fillId="0" borderId="1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indent="1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0" fontId="2" fillId="3" borderId="8" xfId="0" applyFont="1" applyFill="1" applyBorder="1" applyProtection="1">
      <alignment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2" fillId="3" borderId="13" xfId="0" applyFont="1" applyFill="1" applyBorder="1" applyProtection="1">
      <alignment vertical="center"/>
    </xf>
    <xf numFmtId="0" fontId="7" fillId="3" borderId="20" xfId="0" applyFont="1" applyFill="1" applyBorder="1" applyAlignment="1" applyProtection="1">
      <alignment horizontal="center" vertical="center" shrinkToFit="1"/>
    </xf>
    <xf numFmtId="0" fontId="7" fillId="3" borderId="21" xfId="0" applyFont="1" applyFill="1" applyBorder="1" applyProtection="1">
      <alignment vertical="center"/>
    </xf>
    <xf numFmtId="0" fontId="2" fillId="4" borderId="33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4" borderId="0" xfId="0" applyFont="1" applyFill="1" applyBorder="1" applyProtection="1">
      <alignment vertical="center"/>
    </xf>
    <xf numFmtId="0" fontId="2" fillId="4" borderId="23" xfId="0" applyFont="1" applyFill="1" applyBorder="1" applyAlignment="1" applyProtection="1">
      <alignment horizontal="center" vertical="center" shrinkToFit="1"/>
    </xf>
    <xf numFmtId="0" fontId="2" fillId="4" borderId="40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shrinkToFit="1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13" xfId="0" applyFont="1" applyFill="1" applyBorder="1" applyProtection="1">
      <alignment vertical="center"/>
    </xf>
    <xf numFmtId="0" fontId="2" fillId="4" borderId="20" xfId="0" applyFont="1" applyFill="1" applyBorder="1" applyAlignment="1" applyProtection="1">
      <alignment horizontal="center" vertical="center" shrinkToFit="1"/>
    </xf>
    <xf numFmtId="0" fontId="2" fillId="4" borderId="21" xfId="0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center" vertical="center"/>
    </xf>
    <xf numFmtId="0" fontId="18" fillId="5" borderId="27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26" fillId="3" borderId="39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26" fillId="3" borderId="19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left" vertical="center" indent="1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 shrinkToFit="1"/>
    </xf>
    <xf numFmtId="0" fontId="2" fillId="6" borderId="20" xfId="0" applyFont="1" applyFill="1" applyBorder="1" applyProtection="1">
      <alignment vertical="center"/>
    </xf>
    <xf numFmtId="0" fontId="2" fillId="6" borderId="21" xfId="0" applyFont="1" applyFill="1" applyBorder="1" applyProtection="1">
      <alignment vertical="center"/>
    </xf>
    <xf numFmtId="0" fontId="16" fillId="6" borderId="15" xfId="0" applyFont="1" applyFill="1" applyBorder="1" applyAlignment="1" applyProtection="1">
      <alignment horizontal="center" vertical="center" wrapText="1"/>
    </xf>
    <xf numFmtId="0" fontId="16" fillId="6" borderId="16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center" vertical="center" wrapText="1"/>
    </xf>
    <xf numFmtId="0" fontId="16" fillId="6" borderId="16" xfId="0" applyFont="1" applyFill="1" applyBorder="1" applyAlignment="1" applyProtection="1">
      <alignment horizontal="center" vertical="center" wrapText="1" shrinkToFit="1"/>
    </xf>
    <xf numFmtId="0" fontId="17" fillId="6" borderId="44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right" vertical="center"/>
    </xf>
    <xf numFmtId="0" fontId="7" fillId="3" borderId="25" xfId="0" applyFont="1" applyFill="1" applyBorder="1" applyAlignment="1" applyProtection="1">
      <alignment horizontal="right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6" fillId="5" borderId="15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17" fillId="5" borderId="22" xfId="0" applyFont="1" applyFill="1" applyBorder="1" applyAlignment="1" applyProtection="1">
      <alignment horizontal="center" vertical="center" wrapText="1"/>
    </xf>
    <xf numFmtId="0" fontId="17" fillId="5" borderId="23" xfId="0" applyFont="1" applyFill="1" applyBorder="1" applyAlignment="1" applyProtection="1">
      <alignment horizontal="center" vertical="center" wrapText="1"/>
    </xf>
    <xf numFmtId="0" fontId="16" fillId="5" borderId="24" xfId="0" applyFont="1" applyFill="1" applyBorder="1" applyAlignment="1" applyProtection="1">
      <alignment horizontal="center" vertical="center"/>
    </xf>
    <xf numFmtId="0" fontId="16" fillId="5" borderId="25" xfId="0" applyFont="1" applyFill="1" applyBorder="1" applyAlignment="1" applyProtection="1">
      <alignment horizontal="center" vertical="center"/>
    </xf>
    <xf numFmtId="0" fontId="16" fillId="5" borderId="2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left" vertical="center" indent="1" shrinkToFit="1"/>
    </xf>
    <xf numFmtId="0" fontId="7" fillId="3" borderId="1" xfId="0" applyFont="1" applyFill="1" applyBorder="1" applyAlignment="1" applyProtection="1">
      <alignment horizontal="left" vertical="center" indent="1" shrinkToFit="1"/>
    </xf>
    <xf numFmtId="0" fontId="7" fillId="3" borderId="20" xfId="0" applyFont="1" applyFill="1" applyBorder="1" applyAlignment="1" applyProtection="1">
      <alignment horizontal="left" vertical="center" indent="1" shrinkToFit="1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vertical="center" shrinkToFit="1"/>
    </xf>
    <xf numFmtId="0" fontId="7" fillId="3" borderId="26" xfId="0" applyFont="1" applyFill="1" applyBorder="1" applyAlignment="1" applyProtection="1">
      <alignment vertical="center" shrinkToFit="1"/>
    </xf>
    <xf numFmtId="0" fontId="6" fillId="3" borderId="2" xfId="0" applyFont="1" applyFill="1" applyBorder="1" applyAlignment="1" applyProtection="1">
      <alignment vertical="center"/>
    </xf>
    <xf numFmtId="0" fontId="6" fillId="3" borderId="4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 shrinkToFit="1"/>
    </xf>
    <xf numFmtId="0" fontId="7" fillId="3" borderId="42" xfId="0" applyFont="1" applyFill="1" applyBorder="1" applyAlignment="1" applyProtection="1">
      <alignment vertical="center" shrinkToFit="1"/>
    </xf>
    <xf numFmtId="0" fontId="7" fillId="3" borderId="34" xfId="0" applyFont="1" applyFill="1" applyBorder="1" applyAlignment="1" applyProtection="1">
      <alignment vertical="center" shrinkToFit="1"/>
    </xf>
    <xf numFmtId="0" fontId="7" fillId="3" borderId="43" xfId="0" applyFont="1" applyFill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Protection="1">
      <alignment vertical="center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8" fillId="5" borderId="27" xfId="0" applyFont="1" applyFill="1" applyBorder="1" applyAlignment="1" applyProtection="1">
      <alignment horizontal="center" vertical="center"/>
    </xf>
    <xf numFmtId="0" fontId="18" fillId="5" borderId="29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 wrapText="1" shrinkToFit="1"/>
    </xf>
    <xf numFmtId="0" fontId="2" fillId="2" borderId="39" xfId="0" applyFont="1" applyFill="1" applyBorder="1" applyAlignment="1" applyProtection="1">
      <alignment horizontal="center" vertical="center" wrapText="1" shrinkToFit="1"/>
    </xf>
    <xf numFmtId="180" fontId="16" fillId="5" borderId="30" xfId="0" applyNumberFormat="1" applyFont="1" applyFill="1" applyBorder="1" applyAlignment="1" applyProtection="1">
      <alignment horizontal="center" vertical="center" shrinkToFit="1"/>
    </xf>
    <xf numFmtId="180" fontId="16" fillId="5" borderId="31" xfId="0" applyNumberFormat="1" applyFont="1" applyFill="1" applyBorder="1" applyAlignment="1" applyProtection="1">
      <alignment horizontal="center" vertical="center" shrinkToFit="1"/>
    </xf>
    <xf numFmtId="180" fontId="16" fillId="5" borderId="32" xfId="0" applyNumberFormat="1" applyFont="1" applyFill="1" applyBorder="1" applyAlignment="1" applyProtection="1">
      <alignment horizontal="center" vertical="center" shrinkToFit="1"/>
    </xf>
    <xf numFmtId="180" fontId="16" fillId="5" borderId="33" xfId="0" applyNumberFormat="1" applyFont="1" applyFill="1" applyBorder="1" applyAlignment="1" applyProtection="1">
      <alignment horizontal="center" vertical="center" shrinkToFit="1"/>
    </xf>
    <xf numFmtId="180" fontId="3" fillId="0" borderId="2" xfId="0" applyNumberFormat="1" applyFont="1" applyBorder="1" applyAlignment="1" applyProtection="1">
      <alignment horizontal="center" vertical="center" shrinkToFit="1"/>
      <protection locked="0"/>
    </xf>
    <xf numFmtId="180" fontId="3" fillId="0" borderId="3" xfId="0" applyNumberFormat="1" applyFont="1" applyBorder="1" applyAlignment="1" applyProtection="1">
      <alignment horizontal="center" vertical="center" shrinkToFit="1"/>
      <protection locked="0"/>
    </xf>
    <xf numFmtId="180" fontId="3" fillId="0" borderId="34" xfId="0" applyNumberFormat="1" applyFont="1" applyBorder="1" applyAlignment="1" applyProtection="1">
      <alignment horizontal="center" vertical="center" shrinkToFit="1"/>
      <protection locked="0"/>
    </xf>
    <xf numFmtId="180" fontId="3" fillId="0" borderId="35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E7F04EA-7CC8-4BAC-9D2C-2008D3FA7611}" type="doc">
      <dgm:prSet loTypeId="urn:microsoft.com/office/officeart/2005/8/layout/chevron2" loCatId="process" qsTypeId="urn:microsoft.com/office/officeart/2005/8/quickstyle/simple3" qsCatId="simple" csTypeId="urn:microsoft.com/office/officeart/2005/8/colors/accent1_2" csCatId="accent1" phldr="1"/>
      <dgm:spPr/>
    </dgm:pt>
    <dgm:pt modelId="{26B88BE5-6E82-4129-915D-31F34CD453CC}">
      <dgm:prSet phldrT="[テキスト]"/>
      <dgm:spPr/>
      <dgm:t>
        <a:bodyPr/>
        <a:lstStyle/>
        <a:p>
          <a:r>
            <a:rPr kumimoji="1" lang="ja-JP" altLang="en-US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会議所へお申込</a:t>
          </a:r>
        </a:p>
      </dgm:t>
    </dgm:pt>
    <dgm:pt modelId="{423A1018-F6A6-4C44-9194-57630C43FEFB}" type="parTrans" cxnId="{F8F6640B-FAF0-4E80-AED4-E540822AD0D0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C40CEC44-E6FB-4B2D-A686-8004E9D672AA}" type="sibTrans" cxnId="{F8F6640B-FAF0-4E80-AED4-E540822AD0D0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5ABCF59C-B392-41AF-A9AE-BF16426D88EC}">
      <dgm:prSet phldrT="[テキスト]"/>
      <dgm:spPr/>
      <dgm:t>
        <a:bodyPr/>
        <a:lstStyle/>
        <a:p>
          <a:r>
            <a:rPr kumimoji="1" lang="ja-JP" altLang="en-US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受診</a:t>
          </a:r>
        </a:p>
      </dgm:t>
    </dgm:pt>
    <dgm:pt modelId="{2ED92617-FA0C-403E-B6BA-C7F99B0D4F50}" type="parTrans" cxnId="{A6EAE04D-5D6C-4BAF-A3C1-FEB1FA45BCC8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EF666064-66FA-469B-A7A9-47C105F50311}" type="sibTrans" cxnId="{A6EAE04D-5D6C-4BAF-A3C1-FEB1FA45BCC8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06F0D31B-616C-4B7F-B5B5-130AE86F00AC}">
      <dgm:prSet phldrT="[テキスト]"/>
      <dgm:spPr/>
      <dgm:t>
        <a:bodyPr/>
        <a:lstStyle/>
        <a:p>
          <a:r>
            <a:rPr kumimoji="1" lang="ja-JP" altLang="en-US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お支払い</a:t>
          </a:r>
        </a:p>
      </dgm:t>
    </dgm:pt>
    <dgm:pt modelId="{BE6CE88B-9D23-4C6A-A013-F7F2B2A53E4B}" type="parTrans" cxnId="{A5522F64-9F71-43DB-8F37-08084037E386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ABDB2B5E-809A-49E6-991E-F86BD42B4A8E}" type="sibTrans" cxnId="{A5522F64-9F71-43DB-8F37-08084037E386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590E680C-CD74-4963-B2D0-9A58C79BB076}">
      <dgm:prSet phldrT="[テキスト]"/>
      <dgm:spPr/>
      <dgm:t>
        <a:bodyPr/>
        <a:lstStyle/>
        <a:p>
          <a:r>
            <a:rPr kumimoji="1" lang="ja-JP" altLang="en-US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受診機関へ健診申込</a:t>
          </a:r>
        </a:p>
      </dgm:t>
    </dgm:pt>
    <dgm:pt modelId="{E41A7D64-E2C6-4F13-8BF3-AF00330B732B}" type="parTrans" cxnId="{66FF23A4-0BB1-4FD9-A229-B3E937D1C4C4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E4C9823B-981A-44A0-B8C0-27E9598F3CAB}" type="sibTrans" cxnId="{66FF23A4-0BB1-4FD9-A229-B3E937D1C4C4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9485F896-7797-4149-8AAE-14F6092DDE31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このファイルを上記アドレスへ送信後、受付完了となります（完了メールを返信いたします）</a:t>
          </a:r>
        </a:p>
      </dgm:t>
    </dgm:pt>
    <dgm:pt modelId="{65508A9A-8F55-44AF-8E73-CA4AE9A2A36C}" type="parTrans" cxnId="{4B2118D6-A64E-49D4-85A6-8580920A5FEA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9082AFCF-659C-4938-9C66-1EE724BCB1A8}" type="sibTrans" cxnId="{4B2118D6-A64E-49D4-85A6-8580920A5FEA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88030B1A-741C-49A0-A741-2842639650E3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通常の健康診断と同様にお申し込みください。</a:t>
          </a:r>
        </a:p>
      </dgm:t>
    </dgm:pt>
    <dgm:pt modelId="{2BC8520D-1590-4C5A-AE73-512B2E719081}" type="parTrans" cxnId="{B7783A43-2FBF-4A96-88A2-5E57664CF5BB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DA876FD8-A853-42FE-91C2-4D34ED241871}" type="sibTrans" cxnId="{B7783A43-2FBF-4A96-88A2-5E57664CF5BB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0B1F6544-7EE7-4FAF-9E94-920C87FB9583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受診機関を変更される場合は、事前に会議所へお申し出ください。</a:t>
          </a:r>
        </a:p>
      </dgm:t>
    </dgm:pt>
    <dgm:pt modelId="{8029E08B-A027-49D3-8E05-B7A0C6372E00}" type="parTrans" cxnId="{D0BE940D-147C-4E72-BF00-3F456F7B7145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C57B6313-30CC-4103-814D-EE612004EBB8}" type="sibTrans" cxnId="{D0BE940D-147C-4E72-BF00-3F456F7B7145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1D4DE004-232D-43F2-957D-073883D47F25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通常通り受診してください。</a:t>
          </a:r>
        </a:p>
      </dgm:t>
    </dgm:pt>
    <dgm:pt modelId="{87FE508C-211E-4354-8FBB-81C61BB29840}" type="parTrans" cxnId="{557013BC-B8DE-49FF-AA4C-650EBB353A22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DCA3DFD6-2091-49E1-8ACC-6C21F3517DCA}" type="sibTrans" cxnId="{557013BC-B8DE-49FF-AA4C-650EBB353A22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C6EC383C-6822-444C-A4FB-1453E06FDAF8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令和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年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12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月末までの受診が対象ですが、受診機関都合等による日程変更があった場合は、会議所までご相談ください。</a:t>
          </a:r>
        </a:p>
      </dgm:t>
    </dgm:pt>
    <dgm:pt modelId="{ACD4874F-6A8D-4F9A-B71D-678B721FD526}" type="parTrans" cxnId="{926DD935-3471-4843-80FF-42D4C90923E8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BCAB850D-3E4B-43E9-98B8-1FF03E5D7E28}" type="sibTrans" cxnId="{926DD935-3471-4843-80FF-42D4C90923E8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F97E44E0-A692-481D-8AF0-0B54BE615DCA}">
      <dgm:prSet phldrT="[テキスト]" custT="1"/>
      <dgm:spPr/>
      <dgm:t>
        <a:bodyPr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会計時には助成後の金額で受診機関より請求があります。通常通りお支払いをお願いいたします。</a:t>
          </a:r>
        </a:p>
      </dgm:t>
    </dgm:pt>
    <dgm:pt modelId="{EE452638-A486-4FD1-9270-516ECBD70F7F}" type="parTrans" cxnId="{91082710-5ED4-4323-A29C-244531805CF2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B8ABBEFD-A8ED-4B02-9C69-9CBD24DC0701}" type="sibTrans" cxnId="{91082710-5ED4-4323-A29C-244531805CF2}">
      <dgm:prSet/>
      <dgm:spPr/>
      <dgm:t>
        <a:bodyPr/>
        <a:lstStyle/>
        <a:p>
          <a:endParaRPr kumimoji="1" lang="ja-JP" altLang="en-US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dgm:t>
    </dgm:pt>
    <dgm:pt modelId="{00F85F41-63AF-47A6-AC8A-01B298FBBD9F}" type="pres">
      <dgm:prSet presAssocID="{AE7F04EA-7CC8-4BAC-9D2C-2008D3FA7611}" presName="linearFlow" presStyleCnt="0">
        <dgm:presLayoutVars>
          <dgm:dir/>
          <dgm:animLvl val="lvl"/>
          <dgm:resizeHandles val="exact"/>
        </dgm:presLayoutVars>
      </dgm:prSet>
      <dgm:spPr/>
    </dgm:pt>
    <dgm:pt modelId="{BBB3BEEB-D2AC-4E8B-8645-514A4ABF55E3}" type="pres">
      <dgm:prSet presAssocID="{26B88BE5-6E82-4129-915D-31F34CD453CC}" presName="composite" presStyleCnt="0"/>
      <dgm:spPr/>
    </dgm:pt>
    <dgm:pt modelId="{F14102F9-8AA4-4D6C-A39A-7BF1815B7607}" type="pres">
      <dgm:prSet presAssocID="{26B88BE5-6E82-4129-915D-31F34CD453CC}" presName="parentText" presStyleLbl="alignNode1" presStyleIdx="0" presStyleCnt="4">
        <dgm:presLayoutVars>
          <dgm:chMax val="1"/>
          <dgm:bulletEnabled val="1"/>
        </dgm:presLayoutVars>
      </dgm:prSet>
      <dgm:spPr/>
    </dgm:pt>
    <dgm:pt modelId="{116126D1-E4D5-4ED2-AF67-0F88E6C70EF7}" type="pres">
      <dgm:prSet presAssocID="{26B88BE5-6E82-4129-915D-31F34CD453CC}" presName="descendantText" presStyleLbl="alignAcc1" presStyleIdx="0" presStyleCnt="4" custLinFactNeighborX="0" custLinFactNeighborY="-438">
        <dgm:presLayoutVars>
          <dgm:bulletEnabled val="1"/>
        </dgm:presLayoutVars>
      </dgm:prSet>
      <dgm:spPr/>
    </dgm:pt>
    <dgm:pt modelId="{2D35BB24-7EAF-4D59-9006-5101922BD604}" type="pres">
      <dgm:prSet presAssocID="{C40CEC44-E6FB-4B2D-A686-8004E9D672AA}" presName="sp" presStyleCnt="0"/>
      <dgm:spPr/>
    </dgm:pt>
    <dgm:pt modelId="{127189A4-339A-4C0C-B9FC-6CC8F6C56415}" type="pres">
      <dgm:prSet presAssocID="{590E680C-CD74-4963-B2D0-9A58C79BB076}" presName="composite" presStyleCnt="0"/>
      <dgm:spPr/>
    </dgm:pt>
    <dgm:pt modelId="{A59F1B3E-B59D-4FBD-A7D6-7704C1F47D1F}" type="pres">
      <dgm:prSet presAssocID="{590E680C-CD74-4963-B2D0-9A58C79BB076}" presName="parentText" presStyleLbl="alignNode1" presStyleIdx="1" presStyleCnt="4">
        <dgm:presLayoutVars>
          <dgm:chMax val="1"/>
          <dgm:bulletEnabled val="1"/>
        </dgm:presLayoutVars>
      </dgm:prSet>
      <dgm:spPr/>
    </dgm:pt>
    <dgm:pt modelId="{F506A510-B2F9-4199-BEFD-378BB741F200}" type="pres">
      <dgm:prSet presAssocID="{590E680C-CD74-4963-B2D0-9A58C79BB076}" presName="descendantText" presStyleLbl="alignAcc1" presStyleIdx="1" presStyleCnt="4">
        <dgm:presLayoutVars>
          <dgm:bulletEnabled val="1"/>
        </dgm:presLayoutVars>
      </dgm:prSet>
      <dgm:spPr/>
    </dgm:pt>
    <dgm:pt modelId="{C0EDC365-8F80-4991-828A-2607E01F0A7C}" type="pres">
      <dgm:prSet presAssocID="{E4C9823B-981A-44A0-B8C0-27E9598F3CAB}" presName="sp" presStyleCnt="0"/>
      <dgm:spPr/>
    </dgm:pt>
    <dgm:pt modelId="{385B8654-7EBB-40A0-B696-6D5E1B3B8C14}" type="pres">
      <dgm:prSet presAssocID="{5ABCF59C-B392-41AF-A9AE-BF16426D88EC}" presName="composite" presStyleCnt="0"/>
      <dgm:spPr/>
    </dgm:pt>
    <dgm:pt modelId="{D99513EA-B6C8-4129-A8C0-8AD40B4AC45B}" type="pres">
      <dgm:prSet presAssocID="{5ABCF59C-B392-41AF-A9AE-BF16426D88EC}" presName="parentText" presStyleLbl="alignNode1" presStyleIdx="2" presStyleCnt="4">
        <dgm:presLayoutVars>
          <dgm:chMax val="1"/>
          <dgm:bulletEnabled val="1"/>
        </dgm:presLayoutVars>
      </dgm:prSet>
      <dgm:spPr/>
    </dgm:pt>
    <dgm:pt modelId="{F00F2922-D2CC-44D0-B67F-D28902519888}" type="pres">
      <dgm:prSet presAssocID="{5ABCF59C-B392-41AF-A9AE-BF16426D88EC}" presName="descendantText" presStyleLbl="alignAcc1" presStyleIdx="2" presStyleCnt="4">
        <dgm:presLayoutVars>
          <dgm:bulletEnabled val="1"/>
        </dgm:presLayoutVars>
      </dgm:prSet>
      <dgm:spPr/>
    </dgm:pt>
    <dgm:pt modelId="{372D6903-7D66-44BE-8515-D8B37D9010FF}" type="pres">
      <dgm:prSet presAssocID="{EF666064-66FA-469B-A7A9-47C105F50311}" presName="sp" presStyleCnt="0"/>
      <dgm:spPr/>
    </dgm:pt>
    <dgm:pt modelId="{D1650C28-4D64-4831-9AC3-31169EE30296}" type="pres">
      <dgm:prSet presAssocID="{06F0D31B-616C-4B7F-B5B5-130AE86F00AC}" presName="composite" presStyleCnt="0"/>
      <dgm:spPr/>
    </dgm:pt>
    <dgm:pt modelId="{3B9356CB-443A-4311-9B98-EB1DF0D50C13}" type="pres">
      <dgm:prSet presAssocID="{06F0D31B-616C-4B7F-B5B5-130AE86F00AC}" presName="parentText" presStyleLbl="alignNode1" presStyleIdx="3" presStyleCnt="4">
        <dgm:presLayoutVars>
          <dgm:chMax val="1"/>
          <dgm:bulletEnabled val="1"/>
        </dgm:presLayoutVars>
      </dgm:prSet>
      <dgm:spPr/>
    </dgm:pt>
    <dgm:pt modelId="{7C4FA56D-4667-4F72-8DF0-1A2AAF806440}" type="pres">
      <dgm:prSet presAssocID="{06F0D31B-616C-4B7F-B5B5-130AE86F00AC}" presName="descendantText" presStyleLbl="alignAcc1" presStyleIdx="3" presStyleCnt="4">
        <dgm:presLayoutVars>
          <dgm:bulletEnabled val="1"/>
        </dgm:presLayoutVars>
      </dgm:prSet>
      <dgm:spPr/>
    </dgm:pt>
  </dgm:ptLst>
  <dgm:cxnLst>
    <dgm:cxn modelId="{CC3DDF0A-8DD7-42D3-B8AE-6B59CE12E6D8}" type="presOf" srcId="{F97E44E0-A692-481D-8AF0-0B54BE615DCA}" destId="{7C4FA56D-4667-4F72-8DF0-1A2AAF806440}" srcOrd="0" destOrd="0" presId="urn:microsoft.com/office/officeart/2005/8/layout/chevron2"/>
    <dgm:cxn modelId="{F8F6640B-FAF0-4E80-AED4-E540822AD0D0}" srcId="{AE7F04EA-7CC8-4BAC-9D2C-2008D3FA7611}" destId="{26B88BE5-6E82-4129-915D-31F34CD453CC}" srcOrd="0" destOrd="0" parTransId="{423A1018-F6A6-4C44-9194-57630C43FEFB}" sibTransId="{C40CEC44-E6FB-4B2D-A686-8004E9D672AA}"/>
    <dgm:cxn modelId="{D0BE940D-147C-4E72-BF00-3F456F7B7145}" srcId="{590E680C-CD74-4963-B2D0-9A58C79BB076}" destId="{0B1F6544-7EE7-4FAF-9E94-920C87FB9583}" srcOrd="1" destOrd="0" parTransId="{8029E08B-A027-49D3-8E05-B7A0C6372E00}" sibTransId="{C57B6313-30CC-4103-814D-EE612004EBB8}"/>
    <dgm:cxn modelId="{91082710-5ED4-4323-A29C-244531805CF2}" srcId="{06F0D31B-616C-4B7F-B5B5-130AE86F00AC}" destId="{F97E44E0-A692-481D-8AF0-0B54BE615DCA}" srcOrd="0" destOrd="0" parTransId="{EE452638-A486-4FD1-9270-516ECBD70F7F}" sibTransId="{B8ABBEFD-A8ED-4B02-9C69-9CBD24DC0701}"/>
    <dgm:cxn modelId="{A49E8C12-A2BF-4A96-9C59-309B1A623C0A}" type="presOf" srcId="{1D4DE004-232D-43F2-957D-073883D47F25}" destId="{F00F2922-D2CC-44D0-B67F-D28902519888}" srcOrd="0" destOrd="0" presId="urn:microsoft.com/office/officeart/2005/8/layout/chevron2"/>
    <dgm:cxn modelId="{4DA5C713-2253-4EC0-ACAE-038919D9849B}" type="presOf" srcId="{26B88BE5-6E82-4129-915D-31F34CD453CC}" destId="{F14102F9-8AA4-4D6C-A39A-7BF1815B7607}" srcOrd="0" destOrd="0" presId="urn:microsoft.com/office/officeart/2005/8/layout/chevron2"/>
    <dgm:cxn modelId="{926DD935-3471-4843-80FF-42D4C90923E8}" srcId="{5ABCF59C-B392-41AF-A9AE-BF16426D88EC}" destId="{C6EC383C-6822-444C-A4FB-1453E06FDAF8}" srcOrd="1" destOrd="0" parTransId="{ACD4874F-6A8D-4F9A-B71D-678B721FD526}" sibTransId="{BCAB850D-3E4B-43E9-98B8-1FF03E5D7E28}"/>
    <dgm:cxn modelId="{B53CE141-D00D-42F9-B96D-7EC5DB96A966}" type="presOf" srcId="{C6EC383C-6822-444C-A4FB-1453E06FDAF8}" destId="{F00F2922-D2CC-44D0-B67F-D28902519888}" srcOrd="0" destOrd="1" presId="urn:microsoft.com/office/officeart/2005/8/layout/chevron2"/>
    <dgm:cxn modelId="{22A90643-8FC3-4C70-BA36-5BE020F4AC82}" type="presOf" srcId="{9485F896-7797-4149-8AAE-14F6092DDE31}" destId="{116126D1-E4D5-4ED2-AF67-0F88E6C70EF7}" srcOrd="0" destOrd="0" presId="urn:microsoft.com/office/officeart/2005/8/layout/chevron2"/>
    <dgm:cxn modelId="{B7783A43-2FBF-4A96-88A2-5E57664CF5BB}" srcId="{590E680C-CD74-4963-B2D0-9A58C79BB076}" destId="{88030B1A-741C-49A0-A741-2842639650E3}" srcOrd="0" destOrd="0" parTransId="{2BC8520D-1590-4C5A-AE73-512B2E719081}" sibTransId="{DA876FD8-A853-42FE-91C2-4D34ED241871}"/>
    <dgm:cxn modelId="{A5522F64-9F71-43DB-8F37-08084037E386}" srcId="{AE7F04EA-7CC8-4BAC-9D2C-2008D3FA7611}" destId="{06F0D31B-616C-4B7F-B5B5-130AE86F00AC}" srcOrd="3" destOrd="0" parTransId="{BE6CE88B-9D23-4C6A-A013-F7F2B2A53E4B}" sibTransId="{ABDB2B5E-809A-49E6-991E-F86BD42B4A8E}"/>
    <dgm:cxn modelId="{A6EAE04D-5D6C-4BAF-A3C1-FEB1FA45BCC8}" srcId="{AE7F04EA-7CC8-4BAC-9D2C-2008D3FA7611}" destId="{5ABCF59C-B392-41AF-A9AE-BF16426D88EC}" srcOrd="2" destOrd="0" parTransId="{2ED92617-FA0C-403E-B6BA-C7F99B0D4F50}" sibTransId="{EF666064-66FA-469B-A7A9-47C105F50311}"/>
    <dgm:cxn modelId="{31A75D6F-5A0F-4CC2-81B2-8CC230F6E41C}" type="presOf" srcId="{0B1F6544-7EE7-4FAF-9E94-920C87FB9583}" destId="{F506A510-B2F9-4199-BEFD-378BB741F200}" srcOrd="0" destOrd="1" presId="urn:microsoft.com/office/officeart/2005/8/layout/chevron2"/>
    <dgm:cxn modelId="{6A968554-F406-4B90-8B39-486C2713AAB4}" type="presOf" srcId="{AE7F04EA-7CC8-4BAC-9D2C-2008D3FA7611}" destId="{00F85F41-63AF-47A6-AC8A-01B298FBBD9F}" srcOrd="0" destOrd="0" presId="urn:microsoft.com/office/officeart/2005/8/layout/chevron2"/>
    <dgm:cxn modelId="{2ECE8A9B-47DF-47C5-AFE8-EF74B224F783}" type="presOf" srcId="{88030B1A-741C-49A0-A741-2842639650E3}" destId="{F506A510-B2F9-4199-BEFD-378BB741F200}" srcOrd="0" destOrd="0" presId="urn:microsoft.com/office/officeart/2005/8/layout/chevron2"/>
    <dgm:cxn modelId="{66FF23A4-0BB1-4FD9-A229-B3E937D1C4C4}" srcId="{AE7F04EA-7CC8-4BAC-9D2C-2008D3FA7611}" destId="{590E680C-CD74-4963-B2D0-9A58C79BB076}" srcOrd="1" destOrd="0" parTransId="{E41A7D64-E2C6-4F13-8BF3-AF00330B732B}" sibTransId="{E4C9823B-981A-44A0-B8C0-27E9598F3CAB}"/>
    <dgm:cxn modelId="{557013BC-B8DE-49FF-AA4C-650EBB353A22}" srcId="{5ABCF59C-B392-41AF-A9AE-BF16426D88EC}" destId="{1D4DE004-232D-43F2-957D-073883D47F25}" srcOrd="0" destOrd="0" parTransId="{87FE508C-211E-4354-8FBB-81C61BB29840}" sibTransId="{DCA3DFD6-2091-49E1-8ACC-6C21F3517DCA}"/>
    <dgm:cxn modelId="{50DF6BC2-D241-4143-B291-F49202C8C38D}" type="presOf" srcId="{590E680C-CD74-4963-B2D0-9A58C79BB076}" destId="{A59F1B3E-B59D-4FBD-A7D6-7704C1F47D1F}" srcOrd="0" destOrd="0" presId="urn:microsoft.com/office/officeart/2005/8/layout/chevron2"/>
    <dgm:cxn modelId="{B67581D4-B838-4D37-B29A-197627EAC2B1}" type="presOf" srcId="{5ABCF59C-B392-41AF-A9AE-BF16426D88EC}" destId="{D99513EA-B6C8-4129-A8C0-8AD40B4AC45B}" srcOrd="0" destOrd="0" presId="urn:microsoft.com/office/officeart/2005/8/layout/chevron2"/>
    <dgm:cxn modelId="{4B2118D6-A64E-49D4-85A6-8580920A5FEA}" srcId="{26B88BE5-6E82-4129-915D-31F34CD453CC}" destId="{9485F896-7797-4149-8AAE-14F6092DDE31}" srcOrd="0" destOrd="0" parTransId="{65508A9A-8F55-44AF-8E73-CA4AE9A2A36C}" sibTransId="{9082AFCF-659C-4938-9C66-1EE724BCB1A8}"/>
    <dgm:cxn modelId="{884559F1-3A87-4551-B04F-AA4BE909E35B}" type="presOf" srcId="{06F0D31B-616C-4B7F-B5B5-130AE86F00AC}" destId="{3B9356CB-443A-4311-9B98-EB1DF0D50C13}" srcOrd="0" destOrd="0" presId="urn:microsoft.com/office/officeart/2005/8/layout/chevron2"/>
    <dgm:cxn modelId="{9376C6F7-01F7-4CD8-BE15-BB3B5763251C}" type="presParOf" srcId="{00F85F41-63AF-47A6-AC8A-01B298FBBD9F}" destId="{BBB3BEEB-D2AC-4E8B-8645-514A4ABF55E3}" srcOrd="0" destOrd="0" presId="urn:microsoft.com/office/officeart/2005/8/layout/chevron2"/>
    <dgm:cxn modelId="{BF73F247-19EA-4A96-88BF-58BD9AE4AFCF}" type="presParOf" srcId="{BBB3BEEB-D2AC-4E8B-8645-514A4ABF55E3}" destId="{F14102F9-8AA4-4D6C-A39A-7BF1815B7607}" srcOrd="0" destOrd="0" presId="urn:microsoft.com/office/officeart/2005/8/layout/chevron2"/>
    <dgm:cxn modelId="{B37A4602-7F18-4949-A46E-03DF33AEB173}" type="presParOf" srcId="{BBB3BEEB-D2AC-4E8B-8645-514A4ABF55E3}" destId="{116126D1-E4D5-4ED2-AF67-0F88E6C70EF7}" srcOrd="1" destOrd="0" presId="urn:microsoft.com/office/officeart/2005/8/layout/chevron2"/>
    <dgm:cxn modelId="{D78DBD82-0A92-4DB3-BA1A-53B273726E18}" type="presParOf" srcId="{00F85F41-63AF-47A6-AC8A-01B298FBBD9F}" destId="{2D35BB24-7EAF-4D59-9006-5101922BD604}" srcOrd="1" destOrd="0" presId="urn:microsoft.com/office/officeart/2005/8/layout/chevron2"/>
    <dgm:cxn modelId="{5AB64B7A-7939-497C-9DDC-FEEA2089455A}" type="presParOf" srcId="{00F85F41-63AF-47A6-AC8A-01B298FBBD9F}" destId="{127189A4-339A-4C0C-B9FC-6CC8F6C56415}" srcOrd="2" destOrd="0" presId="urn:microsoft.com/office/officeart/2005/8/layout/chevron2"/>
    <dgm:cxn modelId="{43B0FF12-76EB-4546-988B-C49A61A21359}" type="presParOf" srcId="{127189A4-339A-4C0C-B9FC-6CC8F6C56415}" destId="{A59F1B3E-B59D-4FBD-A7D6-7704C1F47D1F}" srcOrd="0" destOrd="0" presId="urn:microsoft.com/office/officeart/2005/8/layout/chevron2"/>
    <dgm:cxn modelId="{B1D21359-A0C1-458C-A2ED-E1E76BCA3A83}" type="presParOf" srcId="{127189A4-339A-4C0C-B9FC-6CC8F6C56415}" destId="{F506A510-B2F9-4199-BEFD-378BB741F200}" srcOrd="1" destOrd="0" presId="urn:microsoft.com/office/officeart/2005/8/layout/chevron2"/>
    <dgm:cxn modelId="{E270D6D1-2309-4837-B489-E1EB86E2EC10}" type="presParOf" srcId="{00F85F41-63AF-47A6-AC8A-01B298FBBD9F}" destId="{C0EDC365-8F80-4991-828A-2607E01F0A7C}" srcOrd="3" destOrd="0" presId="urn:microsoft.com/office/officeart/2005/8/layout/chevron2"/>
    <dgm:cxn modelId="{89467BC7-00DE-4DF1-B68B-C6DE7F45DABC}" type="presParOf" srcId="{00F85F41-63AF-47A6-AC8A-01B298FBBD9F}" destId="{385B8654-7EBB-40A0-B696-6D5E1B3B8C14}" srcOrd="4" destOrd="0" presId="urn:microsoft.com/office/officeart/2005/8/layout/chevron2"/>
    <dgm:cxn modelId="{5E8B5AB1-12E9-4F2C-9DA6-7AC44E714F96}" type="presParOf" srcId="{385B8654-7EBB-40A0-B696-6D5E1B3B8C14}" destId="{D99513EA-B6C8-4129-A8C0-8AD40B4AC45B}" srcOrd="0" destOrd="0" presId="urn:microsoft.com/office/officeart/2005/8/layout/chevron2"/>
    <dgm:cxn modelId="{9C6893E9-32ED-4CC8-9FC7-986186211904}" type="presParOf" srcId="{385B8654-7EBB-40A0-B696-6D5E1B3B8C14}" destId="{F00F2922-D2CC-44D0-B67F-D28902519888}" srcOrd="1" destOrd="0" presId="urn:microsoft.com/office/officeart/2005/8/layout/chevron2"/>
    <dgm:cxn modelId="{A767115C-6820-4CF1-8DE4-8BE12C397BB3}" type="presParOf" srcId="{00F85F41-63AF-47A6-AC8A-01B298FBBD9F}" destId="{372D6903-7D66-44BE-8515-D8B37D9010FF}" srcOrd="5" destOrd="0" presId="urn:microsoft.com/office/officeart/2005/8/layout/chevron2"/>
    <dgm:cxn modelId="{40393459-8D52-4CB6-AF8D-ED7F283DE304}" type="presParOf" srcId="{00F85F41-63AF-47A6-AC8A-01B298FBBD9F}" destId="{D1650C28-4D64-4831-9AC3-31169EE30296}" srcOrd="6" destOrd="0" presId="urn:microsoft.com/office/officeart/2005/8/layout/chevron2"/>
    <dgm:cxn modelId="{12AE2669-009A-4209-9356-3D34647FB3C5}" type="presParOf" srcId="{D1650C28-4D64-4831-9AC3-31169EE30296}" destId="{3B9356CB-443A-4311-9B98-EB1DF0D50C13}" srcOrd="0" destOrd="0" presId="urn:microsoft.com/office/officeart/2005/8/layout/chevron2"/>
    <dgm:cxn modelId="{4D90A296-EE94-4842-87BE-D27086A05203}" type="presParOf" srcId="{D1650C28-4D64-4831-9AC3-31169EE30296}" destId="{7C4FA56D-4667-4F72-8DF0-1A2AAF806440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14102F9-8AA4-4D6C-A39A-7BF1815B7607}">
      <dsp:nvSpPr>
        <dsp:cNvPr id="0" name=""/>
        <dsp:cNvSpPr/>
      </dsp:nvSpPr>
      <dsp:spPr>
        <a:xfrm rot="5400000">
          <a:off x="-169923" y="174393"/>
          <a:ext cx="1132823" cy="792976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kern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会議所へお申込</a:t>
          </a:r>
        </a:p>
      </dsp:txBody>
      <dsp:txXfrm rot="-5400000">
        <a:off x="1" y="400957"/>
        <a:ext cx="792976" cy="339847"/>
      </dsp:txXfrm>
    </dsp:sp>
    <dsp:sp modelId="{116126D1-E4D5-4ED2-AF67-0F88E6C70EF7}">
      <dsp:nvSpPr>
        <dsp:cNvPr id="0" name=""/>
        <dsp:cNvSpPr/>
      </dsp:nvSpPr>
      <dsp:spPr>
        <a:xfrm rot="5400000">
          <a:off x="1938083" y="-1143862"/>
          <a:ext cx="736335" cy="30265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6985" rIns="6985" bIns="698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このファイルを上記アドレスへ送信後、受付完了となります（完了メールを返信いたします）</a:t>
          </a:r>
        </a:p>
      </dsp:txBody>
      <dsp:txXfrm rot="-5400000">
        <a:off x="792977" y="37189"/>
        <a:ext cx="2990603" cy="664445"/>
      </dsp:txXfrm>
    </dsp:sp>
    <dsp:sp modelId="{A59F1B3E-B59D-4FBD-A7D6-7704C1F47D1F}">
      <dsp:nvSpPr>
        <dsp:cNvPr id="0" name=""/>
        <dsp:cNvSpPr/>
      </dsp:nvSpPr>
      <dsp:spPr>
        <a:xfrm rot="5400000">
          <a:off x="-169923" y="1159055"/>
          <a:ext cx="1132823" cy="792976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kern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受診機関へ健診申込</a:t>
          </a:r>
        </a:p>
      </dsp:txBody>
      <dsp:txXfrm rot="-5400000">
        <a:off x="1" y="1385619"/>
        <a:ext cx="792976" cy="339847"/>
      </dsp:txXfrm>
    </dsp:sp>
    <dsp:sp modelId="{F506A510-B2F9-4199-BEFD-378BB741F200}">
      <dsp:nvSpPr>
        <dsp:cNvPr id="0" name=""/>
        <dsp:cNvSpPr/>
      </dsp:nvSpPr>
      <dsp:spPr>
        <a:xfrm rot="5400000">
          <a:off x="1938083" y="-155974"/>
          <a:ext cx="736335" cy="30265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6985" rIns="6985" bIns="698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通常の健康診断と同様にお申し込みください。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受診機関を変更される場合は、事前に会議所へお申し出ください。</a:t>
          </a:r>
        </a:p>
      </dsp:txBody>
      <dsp:txXfrm rot="-5400000">
        <a:off x="792977" y="1025077"/>
        <a:ext cx="2990603" cy="664445"/>
      </dsp:txXfrm>
    </dsp:sp>
    <dsp:sp modelId="{D99513EA-B6C8-4129-A8C0-8AD40B4AC45B}">
      <dsp:nvSpPr>
        <dsp:cNvPr id="0" name=""/>
        <dsp:cNvSpPr/>
      </dsp:nvSpPr>
      <dsp:spPr>
        <a:xfrm rot="5400000">
          <a:off x="-169923" y="2143717"/>
          <a:ext cx="1132823" cy="792976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kern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受診</a:t>
          </a:r>
        </a:p>
      </dsp:txBody>
      <dsp:txXfrm rot="-5400000">
        <a:off x="1" y="2370281"/>
        <a:ext cx="792976" cy="339847"/>
      </dsp:txXfrm>
    </dsp:sp>
    <dsp:sp modelId="{F00F2922-D2CC-44D0-B67F-D28902519888}">
      <dsp:nvSpPr>
        <dsp:cNvPr id="0" name=""/>
        <dsp:cNvSpPr/>
      </dsp:nvSpPr>
      <dsp:spPr>
        <a:xfrm rot="5400000">
          <a:off x="1938083" y="828687"/>
          <a:ext cx="736335" cy="30265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6985" rIns="6985" bIns="698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通常通り受診してください。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令和</a:t>
          </a:r>
          <a:r>
            <a:rPr kumimoji="1" lang="en-US" altLang="ja-JP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3</a:t>
          </a: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年</a:t>
          </a:r>
          <a:r>
            <a:rPr kumimoji="1" lang="en-US" altLang="ja-JP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12</a:t>
          </a: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月末までの受診が対象ですが、受診機関都合等による日程変更があった場合は、会議所までご相談ください。</a:t>
          </a:r>
        </a:p>
      </dsp:txBody>
      <dsp:txXfrm rot="-5400000">
        <a:off x="792977" y="2009739"/>
        <a:ext cx="2990603" cy="664445"/>
      </dsp:txXfrm>
    </dsp:sp>
    <dsp:sp modelId="{3B9356CB-443A-4311-9B98-EB1DF0D50C13}">
      <dsp:nvSpPr>
        <dsp:cNvPr id="0" name=""/>
        <dsp:cNvSpPr/>
      </dsp:nvSpPr>
      <dsp:spPr>
        <a:xfrm rot="5400000">
          <a:off x="-169923" y="3128380"/>
          <a:ext cx="1132823" cy="792976"/>
        </a:xfrm>
        <a:prstGeom prst="chevron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kern="12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お支払い</a:t>
          </a:r>
        </a:p>
      </dsp:txBody>
      <dsp:txXfrm rot="-5400000">
        <a:off x="1" y="3354944"/>
        <a:ext cx="792976" cy="339847"/>
      </dsp:txXfrm>
    </dsp:sp>
    <dsp:sp modelId="{7C4FA56D-4667-4F72-8DF0-1A2AAF806440}">
      <dsp:nvSpPr>
        <dsp:cNvPr id="0" name=""/>
        <dsp:cNvSpPr/>
      </dsp:nvSpPr>
      <dsp:spPr>
        <a:xfrm rot="5400000">
          <a:off x="1938083" y="1813350"/>
          <a:ext cx="736335" cy="30265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6985" rIns="6985" bIns="698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100" kern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会計時には助成後の金額で受診機関より請求があります。通常通りお支払いをお願いいたします。</a:t>
          </a:r>
        </a:p>
      </dsp:txBody>
      <dsp:txXfrm rot="-5400000">
        <a:off x="792977" y="2994402"/>
        <a:ext cx="2990603" cy="66444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13</xdr:row>
      <xdr:rowOff>95251</xdr:rowOff>
    </xdr:from>
    <xdr:to>
      <xdr:col>10</xdr:col>
      <xdr:colOff>619124</xdr:colOff>
      <xdr:row>34</xdr:row>
      <xdr:rowOff>152401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9F59998C-4127-4449-B6A9-A09582A24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3</xdr:col>
      <xdr:colOff>495300</xdr:colOff>
      <xdr:row>15</xdr:row>
      <xdr:rowOff>57150</xdr:rowOff>
    </xdr:from>
    <xdr:to>
      <xdr:col>4</xdr:col>
      <xdr:colOff>538480</xdr:colOff>
      <xdr:row>30</xdr:row>
      <xdr:rowOff>108585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5B55EA2-877F-40C7-A579-68DCC13BE40A}"/>
            </a:ext>
          </a:extLst>
        </xdr:cNvPr>
        <xdr:cNvSpPr/>
      </xdr:nvSpPr>
      <xdr:spPr>
        <a:xfrm>
          <a:off x="1438275" y="3190875"/>
          <a:ext cx="728980" cy="2908935"/>
        </a:xfrm>
        <a:prstGeom prst="roundRect">
          <a:avLst/>
        </a:prstGeom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eaVert" wrap="square" lIns="72000" tIns="36000" rIns="72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源暎Nuゴシック EB" panose="02000903000000000000" pitchFamily="2" charset="-128"/>
              <a:cs typeface="Times New Roman" panose="02020603050405020304" pitchFamily="18" charset="0"/>
            </a:rPr>
            <a:t>健康診断助成の流れ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DBC4-5406-4433-B7FF-322B7A61B8EA}">
  <sheetPr>
    <tabColor rgb="FFFF0000"/>
  </sheetPr>
  <dimension ref="B1:J52"/>
  <sheetViews>
    <sheetView showGridLines="0" showRowColHeaders="0" tabSelected="1" workbookViewId="0">
      <selection activeCell="C3" sqref="C3:G3"/>
    </sheetView>
  </sheetViews>
  <sheetFormatPr defaultRowHeight="15" x14ac:dyDescent="0.4"/>
  <cols>
    <col min="1" max="1" width="3.125" style="4" customWidth="1"/>
    <col min="2" max="2" width="4.875" style="4" customWidth="1"/>
    <col min="3" max="3" width="4.375" style="4" customWidth="1"/>
    <col min="4" max="16384" width="9" style="4"/>
  </cols>
  <sheetData>
    <row r="1" spans="2:8" ht="10.5" customHeight="1" x14ac:dyDescent="0.4"/>
    <row r="2" spans="2:8" x14ac:dyDescent="0.4">
      <c r="B2" s="6" t="s">
        <v>48</v>
      </c>
    </row>
    <row r="3" spans="2:8" ht="33.75" customHeight="1" x14ac:dyDescent="0.4">
      <c r="C3" s="90" t="s">
        <v>49</v>
      </c>
      <c r="D3" s="90"/>
      <c r="E3" s="90"/>
      <c r="F3" s="90"/>
      <c r="G3" s="90"/>
      <c r="H3" s="6" t="s">
        <v>50</v>
      </c>
    </row>
    <row r="4" spans="2:8" x14ac:dyDescent="0.4">
      <c r="D4" s="42" t="s">
        <v>99</v>
      </c>
    </row>
    <row r="5" spans="2:8" ht="15.75" x14ac:dyDescent="0.4">
      <c r="C5" s="7"/>
      <c r="D5" s="42" t="s">
        <v>100</v>
      </c>
    </row>
    <row r="7" spans="2:8" ht="18.75" customHeight="1" x14ac:dyDescent="0.4">
      <c r="B7" s="45" t="s">
        <v>37</v>
      </c>
      <c r="C7" s="44" t="s">
        <v>42</v>
      </c>
      <c r="D7" s="44"/>
    </row>
    <row r="8" spans="2:8" x14ac:dyDescent="0.4">
      <c r="C8" s="5" t="s">
        <v>38</v>
      </c>
      <c r="D8" s="4" t="s">
        <v>40</v>
      </c>
    </row>
    <row r="9" spans="2:8" x14ac:dyDescent="0.4">
      <c r="C9" s="5" t="s">
        <v>38</v>
      </c>
      <c r="D9" s="4" t="s">
        <v>101</v>
      </c>
    </row>
    <row r="10" spans="2:8" x14ac:dyDescent="0.4">
      <c r="C10" s="5" t="s">
        <v>38</v>
      </c>
      <c r="D10" s="4" t="s">
        <v>41</v>
      </c>
    </row>
    <row r="11" spans="2:8" x14ac:dyDescent="0.4">
      <c r="C11" s="5" t="s">
        <v>38</v>
      </c>
      <c r="D11" s="4" t="s">
        <v>39</v>
      </c>
    </row>
    <row r="12" spans="2:8" x14ac:dyDescent="0.4">
      <c r="C12" s="5" t="s">
        <v>38</v>
      </c>
      <c r="D12" s="4" t="s">
        <v>43</v>
      </c>
    </row>
    <row r="13" spans="2:8" x14ac:dyDescent="0.4">
      <c r="C13" s="5"/>
    </row>
    <row r="14" spans="2:8" x14ac:dyDescent="0.4">
      <c r="C14" s="5"/>
    </row>
    <row r="15" spans="2:8" ht="18" customHeight="1" x14ac:dyDescent="0.4">
      <c r="C15" s="5"/>
    </row>
    <row r="16" spans="2:8" x14ac:dyDescent="0.4">
      <c r="C16" s="5"/>
    </row>
    <row r="17" spans="3:3" x14ac:dyDescent="0.4">
      <c r="C17" s="5"/>
    </row>
    <row r="18" spans="3:3" x14ac:dyDescent="0.4">
      <c r="C18" s="5"/>
    </row>
    <row r="19" spans="3:3" x14ac:dyDescent="0.4">
      <c r="C19" s="5"/>
    </row>
    <row r="20" spans="3:3" x14ac:dyDescent="0.4">
      <c r="C20" s="5"/>
    </row>
    <row r="21" spans="3:3" x14ac:dyDescent="0.4">
      <c r="C21" s="5"/>
    </row>
    <row r="22" spans="3:3" x14ac:dyDescent="0.4">
      <c r="C22" s="5"/>
    </row>
    <row r="23" spans="3:3" x14ac:dyDescent="0.4">
      <c r="C23" s="5"/>
    </row>
    <row r="24" spans="3:3" x14ac:dyDescent="0.4">
      <c r="C24" s="5"/>
    </row>
    <row r="25" spans="3:3" x14ac:dyDescent="0.4">
      <c r="C25" s="5"/>
    </row>
    <row r="26" spans="3:3" x14ac:dyDescent="0.4">
      <c r="C26" s="5"/>
    </row>
    <row r="27" spans="3:3" x14ac:dyDescent="0.4">
      <c r="C27" s="5"/>
    </row>
    <row r="28" spans="3:3" x14ac:dyDescent="0.4">
      <c r="C28" s="5"/>
    </row>
    <row r="29" spans="3:3" x14ac:dyDescent="0.4">
      <c r="C29" s="5"/>
    </row>
    <row r="30" spans="3:3" x14ac:dyDescent="0.4">
      <c r="C30" s="5"/>
    </row>
    <row r="31" spans="3:3" x14ac:dyDescent="0.4">
      <c r="C31" s="5"/>
    </row>
    <row r="32" spans="3:3" x14ac:dyDescent="0.4">
      <c r="C32" s="5"/>
    </row>
    <row r="33" spans="2:10" x14ac:dyDescent="0.4">
      <c r="C33" s="5"/>
    </row>
    <row r="34" spans="2:10" x14ac:dyDescent="0.4">
      <c r="C34" s="5"/>
    </row>
    <row r="35" spans="2:10" x14ac:dyDescent="0.4">
      <c r="C35" s="5"/>
    </row>
    <row r="37" spans="2:10" x14ac:dyDescent="0.4">
      <c r="B37" s="45" t="s">
        <v>44</v>
      </c>
      <c r="C37" s="44" t="s">
        <v>36</v>
      </c>
    </row>
    <row r="38" spans="2:10" x14ac:dyDescent="0.4">
      <c r="C38" s="5" t="s">
        <v>38</v>
      </c>
      <c r="D38" s="4" t="s">
        <v>45</v>
      </c>
    </row>
    <row r="39" spans="2:10" x14ac:dyDescent="0.4">
      <c r="D39" s="4" t="s">
        <v>46</v>
      </c>
    </row>
    <row r="40" spans="2:10" x14ac:dyDescent="0.4">
      <c r="D40" s="4" t="s">
        <v>47</v>
      </c>
    </row>
    <row r="41" spans="2:10" x14ac:dyDescent="0.4">
      <c r="C41" s="5" t="s">
        <v>38</v>
      </c>
      <c r="D41" s="42" t="s">
        <v>70</v>
      </c>
    </row>
    <row r="42" spans="2:10" x14ac:dyDescent="0.4">
      <c r="C42" s="5"/>
    </row>
    <row r="43" spans="2:10" x14ac:dyDescent="0.4">
      <c r="D43" s="4" t="s">
        <v>71</v>
      </c>
    </row>
    <row r="45" spans="2:10" x14ac:dyDescent="0.4">
      <c r="B45" s="45" t="s">
        <v>44</v>
      </c>
      <c r="C45" s="44" t="s">
        <v>72</v>
      </c>
    </row>
    <row r="46" spans="2:10" x14ac:dyDescent="0.4">
      <c r="C46" s="4" t="s">
        <v>73</v>
      </c>
    </row>
    <row r="48" spans="2:10" x14ac:dyDescent="0.4">
      <c r="F48" s="43" t="s">
        <v>74</v>
      </c>
      <c r="G48" s="43"/>
      <c r="H48" s="43"/>
      <c r="I48" s="43"/>
      <c r="J48" s="43"/>
    </row>
    <row r="49" spans="3:10" x14ac:dyDescent="0.4">
      <c r="F49" s="43" t="s">
        <v>75</v>
      </c>
      <c r="G49" s="43"/>
      <c r="H49" s="43"/>
      <c r="I49" s="43"/>
      <c r="J49" s="43"/>
    </row>
    <row r="50" spans="3:10" x14ac:dyDescent="0.4">
      <c r="F50" s="43" t="s">
        <v>76</v>
      </c>
      <c r="G50" s="43"/>
      <c r="H50" s="43"/>
      <c r="I50" s="43"/>
      <c r="J50" s="43"/>
    </row>
    <row r="51" spans="3:10" x14ac:dyDescent="0.4">
      <c r="F51" s="43" t="s">
        <v>77</v>
      </c>
      <c r="G51" s="43"/>
      <c r="H51" s="43"/>
      <c r="I51" s="43"/>
      <c r="J51" s="43"/>
    </row>
    <row r="52" spans="3:10" x14ac:dyDescent="0.4">
      <c r="C52" s="43"/>
      <c r="D52" s="43"/>
      <c r="E52" s="43"/>
      <c r="F52" s="43"/>
      <c r="G52" s="43"/>
    </row>
  </sheetData>
  <sheetProtection algorithmName="SHA-512" hashValue="gtICZ2ahNIVyxcXTMgMnziTdntPZEHcr7FztPePhUE1bE/79AYk5N0kax4D+T/tBkLU19aqm7FiYYk+DQc68UQ==" saltValue="JUGjgsVRBAa4FR693K6RNw==" spinCount="100000" sheet="1" objects="1" scenarios="1" selectLockedCells="1"/>
  <mergeCells count="1">
    <mergeCell ref="C3:G3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DC26-ED16-416D-8CED-7142DBAEE31D}">
  <sheetPr>
    <tabColor theme="8"/>
    <pageSetUpPr fitToPage="1"/>
  </sheetPr>
  <dimension ref="A1:X48"/>
  <sheetViews>
    <sheetView showGridLines="0" topLeftCell="D1" zoomScale="90" zoomScaleNormal="90" workbookViewId="0">
      <selection activeCell="G14" sqref="G14:H14"/>
    </sheetView>
  </sheetViews>
  <sheetFormatPr defaultRowHeight="13.5" x14ac:dyDescent="0.4"/>
  <cols>
    <col min="1" max="1" width="6.375" style="14" hidden="1" customWidth="1"/>
    <col min="2" max="2" width="6.625" style="15" hidden="1" customWidth="1"/>
    <col min="3" max="3" width="16.75" style="15" hidden="1" customWidth="1"/>
    <col min="4" max="4" width="1.25" style="34" customWidth="1"/>
    <col min="5" max="5" width="7.375" style="14" customWidth="1"/>
    <col min="6" max="6" width="21.25" style="18" customWidth="1"/>
    <col min="7" max="7" width="5.375" style="18" customWidth="1"/>
    <col min="8" max="8" width="5.75" style="18" customWidth="1"/>
    <col min="9" max="9" width="5.75" style="15" customWidth="1"/>
    <col min="10" max="10" width="5.375" style="14" customWidth="1"/>
    <col min="11" max="14" width="6.875" style="14" customWidth="1"/>
    <col min="15" max="15" width="5.25" style="16" customWidth="1"/>
    <col min="16" max="18" width="8" style="15" hidden="1" customWidth="1"/>
    <col min="19" max="20" width="7.125" style="15" customWidth="1"/>
    <col min="21" max="16384" width="9" style="15"/>
  </cols>
  <sheetData>
    <row r="1" spans="5:24" ht="21" customHeight="1" thickBot="1" x14ac:dyDescent="0.45">
      <c r="E1" s="74" t="s">
        <v>78</v>
      </c>
    </row>
    <row r="2" spans="5:24" ht="18.75" customHeight="1" x14ac:dyDescent="0.4">
      <c r="E2" s="105" t="s">
        <v>20</v>
      </c>
      <c r="F2" s="117" t="s">
        <v>21</v>
      </c>
      <c r="G2" s="117"/>
      <c r="H2" s="124" t="s">
        <v>22</v>
      </c>
      <c r="I2" s="125"/>
      <c r="J2" s="107" t="s">
        <v>32</v>
      </c>
      <c r="K2" s="108"/>
      <c r="L2" s="108"/>
      <c r="M2" s="94" t="s">
        <v>67</v>
      </c>
      <c r="N2" s="95"/>
      <c r="O2" s="88" t="s">
        <v>68</v>
      </c>
      <c r="P2" s="47"/>
      <c r="Q2" s="47"/>
      <c r="R2" s="47"/>
      <c r="S2" s="89"/>
    </row>
    <row r="3" spans="5:24" ht="14.25" thickBot="1" x14ac:dyDescent="0.45">
      <c r="E3" s="106"/>
      <c r="F3" s="118"/>
      <c r="G3" s="118"/>
      <c r="H3" s="126"/>
      <c r="I3" s="127"/>
      <c r="J3" s="48" t="s">
        <v>25</v>
      </c>
      <c r="K3" s="49" t="s">
        <v>26</v>
      </c>
      <c r="L3" s="49" t="s">
        <v>27</v>
      </c>
      <c r="M3" s="49" t="s">
        <v>28</v>
      </c>
      <c r="N3" s="49" t="s">
        <v>29</v>
      </c>
      <c r="O3" s="51" t="s">
        <v>31</v>
      </c>
      <c r="P3" s="50"/>
      <c r="Q3" s="50"/>
      <c r="R3" s="50"/>
      <c r="S3" s="52" t="s">
        <v>30</v>
      </c>
    </row>
    <row r="4" spans="5:24" ht="15.75" customHeight="1" x14ac:dyDescent="0.4">
      <c r="E4" s="71">
        <v>1</v>
      </c>
      <c r="F4" s="119" t="s">
        <v>11</v>
      </c>
      <c r="G4" s="119"/>
      <c r="H4" s="128" t="s">
        <v>85</v>
      </c>
      <c r="I4" s="129"/>
      <c r="J4" s="53"/>
      <c r="K4" s="54" t="s">
        <v>34</v>
      </c>
      <c r="L4" s="54" t="s">
        <v>34</v>
      </c>
      <c r="M4" s="54"/>
      <c r="N4" s="54"/>
      <c r="O4" s="56"/>
      <c r="P4" s="55"/>
      <c r="Q4" s="55"/>
      <c r="R4" s="55"/>
      <c r="S4" s="57" t="s">
        <v>34</v>
      </c>
    </row>
    <row r="5" spans="5:24" ht="15.75" customHeight="1" x14ac:dyDescent="0.4">
      <c r="E5" s="72">
        <v>2</v>
      </c>
      <c r="F5" s="120" t="s">
        <v>12</v>
      </c>
      <c r="G5" s="120"/>
      <c r="H5" s="130" t="s">
        <v>86</v>
      </c>
      <c r="I5" s="131"/>
      <c r="J5" s="58" t="s">
        <v>34</v>
      </c>
      <c r="K5" s="59" t="s">
        <v>34</v>
      </c>
      <c r="L5" s="59" t="s">
        <v>34</v>
      </c>
      <c r="M5" s="59" t="s">
        <v>34</v>
      </c>
      <c r="N5" s="59" t="s">
        <v>34</v>
      </c>
      <c r="O5" s="59" t="s">
        <v>34</v>
      </c>
      <c r="P5" s="55"/>
      <c r="Q5" s="55"/>
      <c r="R5" s="55"/>
      <c r="S5" s="60" t="s">
        <v>34</v>
      </c>
    </row>
    <row r="6" spans="5:24" ht="15.75" customHeight="1" x14ac:dyDescent="0.4">
      <c r="E6" s="72">
        <v>3</v>
      </c>
      <c r="F6" s="120" t="s">
        <v>13</v>
      </c>
      <c r="G6" s="120"/>
      <c r="H6" s="132" t="s">
        <v>87</v>
      </c>
      <c r="I6" s="133"/>
      <c r="J6" s="58" t="s">
        <v>34</v>
      </c>
      <c r="K6" s="59" t="s">
        <v>34</v>
      </c>
      <c r="L6" s="59" t="s">
        <v>34</v>
      </c>
      <c r="M6" s="59" t="s">
        <v>33</v>
      </c>
      <c r="N6" s="59" t="s">
        <v>33</v>
      </c>
      <c r="O6" s="61" t="s">
        <v>33</v>
      </c>
      <c r="P6" s="55"/>
      <c r="Q6" s="55"/>
      <c r="R6" s="55"/>
      <c r="S6" s="60" t="s">
        <v>33</v>
      </c>
    </row>
    <row r="7" spans="5:24" ht="15.75" customHeight="1" x14ac:dyDescent="0.4">
      <c r="E7" s="72">
        <v>4</v>
      </c>
      <c r="F7" s="120" t="s">
        <v>14</v>
      </c>
      <c r="G7" s="120"/>
      <c r="H7" s="132" t="s">
        <v>88</v>
      </c>
      <c r="I7" s="133"/>
      <c r="J7" s="58"/>
      <c r="K7" s="59" t="s">
        <v>34</v>
      </c>
      <c r="L7" s="59" t="s">
        <v>34</v>
      </c>
      <c r="M7" s="59" t="s">
        <v>33</v>
      </c>
      <c r="N7" s="59" t="s">
        <v>33</v>
      </c>
      <c r="O7" s="61" t="s">
        <v>33</v>
      </c>
      <c r="P7" s="55"/>
      <c r="Q7" s="55"/>
      <c r="R7" s="55"/>
      <c r="S7" s="60" t="s">
        <v>33</v>
      </c>
    </row>
    <row r="8" spans="5:24" ht="15.75" customHeight="1" x14ac:dyDescent="0.4">
      <c r="E8" s="72">
        <v>5</v>
      </c>
      <c r="F8" s="120" t="s">
        <v>15</v>
      </c>
      <c r="G8" s="120"/>
      <c r="H8" s="132" t="s">
        <v>89</v>
      </c>
      <c r="I8" s="133"/>
      <c r="J8" s="58" t="s">
        <v>33</v>
      </c>
      <c r="K8" s="59" t="s">
        <v>34</v>
      </c>
      <c r="L8" s="59" t="s">
        <v>34</v>
      </c>
      <c r="M8" s="59" t="s">
        <v>33</v>
      </c>
      <c r="N8" s="59" t="s">
        <v>33</v>
      </c>
      <c r="O8" s="61" t="s">
        <v>33</v>
      </c>
      <c r="P8" s="55"/>
      <c r="Q8" s="55"/>
      <c r="R8" s="55"/>
      <c r="S8" s="60" t="s">
        <v>33</v>
      </c>
    </row>
    <row r="9" spans="5:24" ht="15.75" customHeight="1" x14ac:dyDescent="0.4">
      <c r="E9" s="72">
        <v>6</v>
      </c>
      <c r="F9" s="120" t="s">
        <v>16</v>
      </c>
      <c r="G9" s="120"/>
      <c r="H9" s="132" t="s">
        <v>90</v>
      </c>
      <c r="I9" s="133"/>
      <c r="J9" s="58" t="s">
        <v>33</v>
      </c>
      <c r="K9" s="59" t="s">
        <v>33</v>
      </c>
      <c r="L9" s="59" t="s">
        <v>33</v>
      </c>
      <c r="M9" s="59" t="s">
        <v>33</v>
      </c>
      <c r="N9" s="59" t="s">
        <v>33</v>
      </c>
      <c r="O9" s="61" t="s">
        <v>33</v>
      </c>
      <c r="P9" s="55"/>
      <c r="Q9" s="55"/>
      <c r="R9" s="55"/>
      <c r="S9" s="60" t="s">
        <v>33</v>
      </c>
    </row>
    <row r="10" spans="5:24" ht="15.75" customHeight="1" thickBot="1" x14ac:dyDescent="0.45">
      <c r="E10" s="73">
        <v>7</v>
      </c>
      <c r="F10" s="121" t="s">
        <v>17</v>
      </c>
      <c r="G10" s="121"/>
      <c r="H10" s="134" t="s">
        <v>91</v>
      </c>
      <c r="I10" s="135"/>
      <c r="J10" s="62" t="s">
        <v>33</v>
      </c>
      <c r="K10" s="63" t="s">
        <v>33</v>
      </c>
      <c r="L10" s="63" t="s">
        <v>33</v>
      </c>
      <c r="M10" s="63"/>
      <c r="N10" s="63"/>
      <c r="O10" s="65"/>
      <c r="P10" s="64"/>
      <c r="Q10" s="64"/>
      <c r="R10" s="64"/>
      <c r="S10" s="66" t="s">
        <v>33</v>
      </c>
    </row>
    <row r="11" spans="5:24" ht="5.25" customHeight="1" x14ac:dyDescent="0.4">
      <c r="E11" s="17"/>
    </row>
    <row r="12" spans="5:24" ht="16.5" customHeight="1" x14ac:dyDescent="0.4">
      <c r="E12" s="116" t="s">
        <v>35</v>
      </c>
      <c r="F12" s="116"/>
      <c r="G12" s="116"/>
      <c r="H12" s="116"/>
      <c r="I12" s="116"/>
      <c r="J12" s="116"/>
      <c r="K12" s="116"/>
      <c r="L12" s="116"/>
      <c r="M12" s="116"/>
      <c r="N12" s="116"/>
    </row>
    <row r="13" spans="5:24" ht="16.5" customHeight="1" thickBot="1" x14ac:dyDescent="0.45">
      <c r="E13" s="46"/>
      <c r="F13" s="46"/>
      <c r="G13" s="76" t="s">
        <v>79</v>
      </c>
      <c r="H13" s="46"/>
      <c r="I13" s="46"/>
      <c r="J13" s="46"/>
      <c r="K13" s="46"/>
      <c r="L13" s="46"/>
      <c r="M13" s="46"/>
      <c r="N13" s="46"/>
    </row>
    <row r="14" spans="5:24" ht="27" customHeight="1" thickBot="1" x14ac:dyDescent="0.45">
      <c r="F14" s="67" t="s">
        <v>10</v>
      </c>
      <c r="G14" s="122"/>
      <c r="H14" s="123"/>
      <c r="I14" s="114" t="str">
        <f>IF(G14="","",VLOOKUP(G14,E4:G10,2,TRUE))</f>
        <v/>
      </c>
      <c r="J14" s="114"/>
      <c r="K14" s="114"/>
      <c r="L14" s="114"/>
      <c r="M14" s="115"/>
      <c r="U14" s="75"/>
      <c r="V14" s="75"/>
      <c r="W14" s="75"/>
      <c r="X14" s="75"/>
    </row>
    <row r="15" spans="5:24" ht="18" customHeight="1" thickBot="1" x14ac:dyDescent="0.45">
      <c r="G15" s="15"/>
      <c r="H15" s="19"/>
      <c r="J15" s="19"/>
      <c r="K15" s="19"/>
      <c r="L15" s="19"/>
      <c r="M15" s="19"/>
    </row>
    <row r="16" spans="5:24" ht="27" customHeight="1" thickBot="1" x14ac:dyDescent="0.45">
      <c r="F16" s="68" t="s">
        <v>19</v>
      </c>
      <c r="G16" s="91"/>
      <c r="H16" s="92"/>
      <c r="I16" s="92"/>
      <c r="J16" s="92"/>
      <c r="K16" s="92"/>
      <c r="L16" s="93"/>
      <c r="M16" s="15"/>
      <c r="N16" s="151" t="s">
        <v>18</v>
      </c>
      <c r="O16" s="152"/>
      <c r="S16" s="96"/>
      <c r="T16" s="97"/>
      <c r="U16" s="20" t="s">
        <v>23</v>
      </c>
    </row>
    <row r="17" spans="1:20" ht="14.25" thickBot="1" x14ac:dyDescent="0.45"/>
    <row r="18" spans="1:20" ht="13.5" customHeight="1" x14ac:dyDescent="0.4">
      <c r="A18" s="98" t="s">
        <v>5</v>
      </c>
      <c r="B18" s="99" t="s">
        <v>2</v>
      </c>
      <c r="C18" s="100" t="s">
        <v>0</v>
      </c>
      <c r="D18" s="35"/>
      <c r="E18" s="101" t="s">
        <v>6</v>
      </c>
      <c r="F18" s="103" t="s">
        <v>7</v>
      </c>
      <c r="G18" s="103" t="s">
        <v>3</v>
      </c>
      <c r="H18" s="155" t="s">
        <v>1</v>
      </c>
      <c r="I18" s="156"/>
      <c r="J18" s="109" t="s">
        <v>51</v>
      </c>
      <c r="K18" s="111" t="s">
        <v>24</v>
      </c>
      <c r="L18" s="112"/>
      <c r="M18" s="112"/>
      <c r="N18" s="113"/>
      <c r="O18" s="153" t="s">
        <v>97</v>
      </c>
      <c r="P18" s="21" t="s">
        <v>8</v>
      </c>
      <c r="Q18" s="21" t="s">
        <v>4</v>
      </c>
      <c r="R18" s="21" t="s">
        <v>9</v>
      </c>
      <c r="S18" s="147" t="s">
        <v>92</v>
      </c>
      <c r="T18" s="148"/>
    </row>
    <row r="19" spans="1:20" s="22" customFormat="1" ht="31.5" customHeight="1" x14ac:dyDescent="0.4">
      <c r="A19" s="98"/>
      <c r="B19" s="99"/>
      <c r="C19" s="100"/>
      <c r="D19" s="35"/>
      <c r="E19" s="102"/>
      <c r="F19" s="104"/>
      <c r="G19" s="104"/>
      <c r="H19" s="157"/>
      <c r="I19" s="158"/>
      <c r="J19" s="110"/>
      <c r="K19" s="69" t="s">
        <v>93</v>
      </c>
      <c r="L19" s="69" t="s">
        <v>94</v>
      </c>
      <c r="M19" s="69" t="s">
        <v>95</v>
      </c>
      <c r="N19" s="70" t="s">
        <v>96</v>
      </c>
      <c r="O19" s="154"/>
      <c r="P19" s="21"/>
      <c r="Q19" s="21"/>
      <c r="R19" s="21"/>
      <c r="S19" s="149"/>
      <c r="T19" s="150"/>
    </row>
    <row r="20" spans="1:20" ht="33.75" customHeight="1" x14ac:dyDescent="0.4">
      <c r="A20" s="23">
        <f t="shared" ref="A20:A34" si="0">$G$14</f>
        <v>0</v>
      </c>
      <c r="B20" s="24">
        <f t="shared" ref="B20:B34" si="1">$S$16</f>
        <v>0</v>
      </c>
      <c r="C20" s="25">
        <f t="shared" ref="C20:C34" si="2">$G$16</f>
        <v>0</v>
      </c>
      <c r="E20" s="26">
        <v>1</v>
      </c>
      <c r="F20" s="1"/>
      <c r="G20" s="2"/>
      <c r="H20" s="159"/>
      <c r="I20" s="160"/>
      <c r="J20" s="3"/>
      <c r="K20" s="2"/>
      <c r="L20" s="2"/>
      <c r="M20" s="2"/>
      <c r="N20" s="8"/>
      <c r="O20" s="27"/>
      <c r="P20" s="28" t="str">
        <f>IF(J20="","",IF(OR(J20="Ｃ",J20="Ｂ"),1000,500))</f>
        <v/>
      </c>
      <c r="Q20" s="28">
        <f>COUNTIF(K20:N20,"●")*500</f>
        <v>0</v>
      </c>
      <c r="R20" s="28" t="str">
        <f>IF(J20="","",IF(OR(O20="",O20="未加入"),0,IF(OR(J20="Ｃ",J20="Ｂ"),1000,500)))</f>
        <v/>
      </c>
      <c r="S20" s="136">
        <f>SUM(P20:R20)</f>
        <v>0</v>
      </c>
      <c r="T20" s="136"/>
    </row>
    <row r="21" spans="1:20" ht="33.75" customHeight="1" x14ac:dyDescent="0.4">
      <c r="A21" s="23">
        <f t="shared" si="0"/>
        <v>0</v>
      </c>
      <c r="B21" s="24">
        <f t="shared" si="1"/>
        <v>0</v>
      </c>
      <c r="C21" s="25">
        <f t="shared" si="2"/>
        <v>0</v>
      </c>
      <c r="E21" s="26">
        <v>2</v>
      </c>
      <c r="F21" s="1"/>
      <c r="G21" s="2"/>
      <c r="H21" s="159"/>
      <c r="I21" s="160"/>
      <c r="J21" s="3"/>
      <c r="K21" s="2"/>
      <c r="L21" s="2"/>
      <c r="M21" s="2"/>
      <c r="N21" s="8"/>
      <c r="O21" s="27"/>
      <c r="P21" s="28" t="str">
        <f t="shared" ref="P21:P34" si="3">IF(J21="","",IF(OR(J21="Ｃ",J21="Ｂ"),1000,500))</f>
        <v/>
      </c>
      <c r="Q21" s="28">
        <f t="shared" ref="Q21:Q34" si="4">COUNTIF(K21:N21,"●")*500</f>
        <v>0</v>
      </c>
      <c r="R21" s="28" t="str">
        <f t="shared" ref="R21:R34" si="5">IF(J21="","",IF(OR(O21="",O21="未加入"),0,IF(OR(J21="Ｃ",J21="Ｂ"),1000,500)))</f>
        <v/>
      </c>
      <c r="S21" s="136">
        <f t="shared" ref="S21:S34" si="6">SUM(P21:R21)</f>
        <v>0</v>
      </c>
      <c r="T21" s="136"/>
    </row>
    <row r="22" spans="1:20" ht="33.75" customHeight="1" x14ac:dyDescent="0.4">
      <c r="A22" s="23">
        <f t="shared" si="0"/>
        <v>0</v>
      </c>
      <c r="B22" s="24">
        <f t="shared" si="1"/>
        <v>0</v>
      </c>
      <c r="C22" s="25">
        <f t="shared" si="2"/>
        <v>0</v>
      </c>
      <c r="E22" s="26">
        <v>3</v>
      </c>
      <c r="F22" s="1"/>
      <c r="G22" s="2"/>
      <c r="H22" s="159"/>
      <c r="I22" s="160"/>
      <c r="J22" s="3"/>
      <c r="K22" s="2"/>
      <c r="L22" s="2"/>
      <c r="M22" s="2"/>
      <c r="N22" s="8"/>
      <c r="O22" s="27"/>
      <c r="P22" s="28" t="str">
        <f t="shared" si="3"/>
        <v/>
      </c>
      <c r="Q22" s="28">
        <f t="shared" si="4"/>
        <v>0</v>
      </c>
      <c r="R22" s="28" t="str">
        <f t="shared" si="5"/>
        <v/>
      </c>
      <c r="S22" s="136">
        <f t="shared" si="6"/>
        <v>0</v>
      </c>
      <c r="T22" s="136"/>
    </row>
    <row r="23" spans="1:20" ht="33.75" customHeight="1" x14ac:dyDescent="0.4">
      <c r="A23" s="23">
        <f t="shared" si="0"/>
        <v>0</v>
      </c>
      <c r="B23" s="24">
        <f t="shared" si="1"/>
        <v>0</v>
      </c>
      <c r="C23" s="25">
        <f t="shared" si="2"/>
        <v>0</v>
      </c>
      <c r="E23" s="26">
        <v>4</v>
      </c>
      <c r="F23" s="1"/>
      <c r="G23" s="2"/>
      <c r="H23" s="159"/>
      <c r="I23" s="160"/>
      <c r="J23" s="3"/>
      <c r="K23" s="2"/>
      <c r="L23" s="2"/>
      <c r="M23" s="2"/>
      <c r="N23" s="8"/>
      <c r="O23" s="27"/>
      <c r="P23" s="28" t="str">
        <f t="shared" si="3"/>
        <v/>
      </c>
      <c r="Q23" s="28">
        <f t="shared" si="4"/>
        <v>0</v>
      </c>
      <c r="R23" s="28" t="str">
        <f t="shared" si="5"/>
        <v/>
      </c>
      <c r="S23" s="136">
        <f t="shared" si="6"/>
        <v>0</v>
      </c>
      <c r="T23" s="136"/>
    </row>
    <row r="24" spans="1:20" ht="33.75" customHeight="1" x14ac:dyDescent="0.4">
      <c r="A24" s="23">
        <f t="shared" si="0"/>
        <v>0</v>
      </c>
      <c r="B24" s="24">
        <f t="shared" si="1"/>
        <v>0</v>
      </c>
      <c r="C24" s="25">
        <f t="shared" si="2"/>
        <v>0</v>
      </c>
      <c r="E24" s="26">
        <v>5</v>
      </c>
      <c r="F24" s="1"/>
      <c r="G24" s="2"/>
      <c r="H24" s="159"/>
      <c r="I24" s="160"/>
      <c r="J24" s="13"/>
      <c r="K24" s="2"/>
      <c r="L24" s="2"/>
      <c r="M24" s="2"/>
      <c r="N24" s="8"/>
      <c r="O24" s="27"/>
      <c r="P24" s="28" t="str">
        <f t="shared" si="3"/>
        <v/>
      </c>
      <c r="Q24" s="28">
        <f t="shared" si="4"/>
        <v>0</v>
      </c>
      <c r="R24" s="28" t="str">
        <f t="shared" si="5"/>
        <v/>
      </c>
      <c r="S24" s="136">
        <f t="shared" si="6"/>
        <v>0</v>
      </c>
      <c r="T24" s="136"/>
    </row>
    <row r="25" spans="1:20" ht="33.75" customHeight="1" x14ac:dyDescent="0.4">
      <c r="A25" s="23">
        <f t="shared" si="0"/>
        <v>0</v>
      </c>
      <c r="B25" s="24">
        <f t="shared" si="1"/>
        <v>0</v>
      </c>
      <c r="C25" s="25">
        <f t="shared" si="2"/>
        <v>0</v>
      </c>
      <c r="E25" s="26">
        <v>6</v>
      </c>
      <c r="F25" s="1"/>
      <c r="G25" s="2"/>
      <c r="H25" s="159"/>
      <c r="I25" s="160"/>
      <c r="J25" s="3"/>
      <c r="K25" s="2"/>
      <c r="L25" s="2"/>
      <c r="M25" s="2"/>
      <c r="N25" s="8"/>
      <c r="O25" s="27"/>
      <c r="P25" s="28" t="str">
        <f t="shared" si="3"/>
        <v/>
      </c>
      <c r="Q25" s="28">
        <f t="shared" si="4"/>
        <v>0</v>
      </c>
      <c r="R25" s="28" t="str">
        <f t="shared" si="5"/>
        <v/>
      </c>
      <c r="S25" s="136">
        <f t="shared" si="6"/>
        <v>0</v>
      </c>
      <c r="T25" s="136"/>
    </row>
    <row r="26" spans="1:20" ht="33.75" customHeight="1" x14ac:dyDescent="0.4">
      <c r="A26" s="23">
        <f t="shared" si="0"/>
        <v>0</v>
      </c>
      <c r="B26" s="24">
        <f t="shared" si="1"/>
        <v>0</v>
      </c>
      <c r="C26" s="25">
        <f t="shared" si="2"/>
        <v>0</v>
      </c>
      <c r="E26" s="26">
        <v>7</v>
      </c>
      <c r="F26" s="1"/>
      <c r="G26" s="2"/>
      <c r="H26" s="159"/>
      <c r="I26" s="160"/>
      <c r="J26" s="3"/>
      <c r="K26" s="2"/>
      <c r="L26" s="2"/>
      <c r="M26" s="2"/>
      <c r="N26" s="8"/>
      <c r="O26" s="27"/>
      <c r="P26" s="28" t="str">
        <f t="shared" si="3"/>
        <v/>
      </c>
      <c r="Q26" s="28">
        <f t="shared" si="4"/>
        <v>0</v>
      </c>
      <c r="R26" s="28" t="str">
        <f t="shared" si="5"/>
        <v/>
      </c>
      <c r="S26" s="136">
        <f t="shared" si="6"/>
        <v>0</v>
      </c>
      <c r="T26" s="136"/>
    </row>
    <row r="27" spans="1:20" ht="33.75" customHeight="1" x14ac:dyDescent="0.4">
      <c r="A27" s="23">
        <f t="shared" si="0"/>
        <v>0</v>
      </c>
      <c r="B27" s="24">
        <f t="shared" si="1"/>
        <v>0</v>
      </c>
      <c r="C27" s="25">
        <f t="shared" si="2"/>
        <v>0</v>
      </c>
      <c r="E27" s="26">
        <v>8</v>
      </c>
      <c r="F27" s="1"/>
      <c r="G27" s="2"/>
      <c r="H27" s="159"/>
      <c r="I27" s="160"/>
      <c r="J27" s="3"/>
      <c r="K27" s="2"/>
      <c r="L27" s="2"/>
      <c r="M27" s="2"/>
      <c r="N27" s="8"/>
      <c r="O27" s="27"/>
      <c r="P27" s="28" t="str">
        <f t="shared" si="3"/>
        <v/>
      </c>
      <c r="Q27" s="28">
        <f t="shared" si="4"/>
        <v>0</v>
      </c>
      <c r="R27" s="28" t="str">
        <f t="shared" si="5"/>
        <v/>
      </c>
      <c r="S27" s="136">
        <f t="shared" si="6"/>
        <v>0</v>
      </c>
      <c r="T27" s="136"/>
    </row>
    <row r="28" spans="1:20" ht="33.75" customHeight="1" x14ac:dyDescent="0.4">
      <c r="A28" s="23">
        <f t="shared" si="0"/>
        <v>0</v>
      </c>
      <c r="B28" s="24">
        <f t="shared" si="1"/>
        <v>0</v>
      </c>
      <c r="C28" s="25">
        <f t="shared" si="2"/>
        <v>0</v>
      </c>
      <c r="E28" s="26">
        <v>9</v>
      </c>
      <c r="F28" s="1"/>
      <c r="G28" s="2"/>
      <c r="H28" s="159"/>
      <c r="I28" s="160"/>
      <c r="J28" s="3"/>
      <c r="K28" s="2"/>
      <c r="L28" s="2"/>
      <c r="M28" s="2"/>
      <c r="N28" s="8"/>
      <c r="O28" s="27"/>
      <c r="P28" s="28" t="str">
        <f t="shared" si="3"/>
        <v/>
      </c>
      <c r="Q28" s="28">
        <f t="shared" si="4"/>
        <v>0</v>
      </c>
      <c r="R28" s="28" t="str">
        <f t="shared" si="5"/>
        <v/>
      </c>
      <c r="S28" s="136">
        <f t="shared" si="6"/>
        <v>0</v>
      </c>
      <c r="T28" s="136"/>
    </row>
    <row r="29" spans="1:20" ht="33.75" customHeight="1" x14ac:dyDescent="0.4">
      <c r="A29" s="23">
        <f t="shared" si="0"/>
        <v>0</v>
      </c>
      <c r="B29" s="24">
        <f t="shared" si="1"/>
        <v>0</v>
      </c>
      <c r="C29" s="25">
        <f t="shared" si="2"/>
        <v>0</v>
      </c>
      <c r="E29" s="26">
        <v>10</v>
      </c>
      <c r="F29" s="1"/>
      <c r="G29" s="2"/>
      <c r="H29" s="159"/>
      <c r="I29" s="160"/>
      <c r="J29" s="3"/>
      <c r="K29" s="2"/>
      <c r="L29" s="2"/>
      <c r="M29" s="2"/>
      <c r="N29" s="8"/>
      <c r="O29" s="27"/>
      <c r="P29" s="28" t="str">
        <f t="shared" si="3"/>
        <v/>
      </c>
      <c r="Q29" s="28">
        <f t="shared" si="4"/>
        <v>0</v>
      </c>
      <c r="R29" s="28" t="str">
        <f t="shared" si="5"/>
        <v/>
      </c>
      <c r="S29" s="136">
        <f t="shared" si="6"/>
        <v>0</v>
      </c>
      <c r="T29" s="136"/>
    </row>
    <row r="30" spans="1:20" ht="33.75" customHeight="1" x14ac:dyDescent="0.4">
      <c r="A30" s="23">
        <f t="shared" si="0"/>
        <v>0</v>
      </c>
      <c r="B30" s="24">
        <f t="shared" si="1"/>
        <v>0</v>
      </c>
      <c r="C30" s="25">
        <f t="shared" si="2"/>
        <v>0</v>
      </c>
      <c r="E30" s="26">
        <v>11</v>
      </c>
      <c r="F30" s="1"/>
      <c r="G30" s="2"/>
      <c r="H30" s="159"/>
      <c r="I30" s="160"/>
      <c r="J30" s="3"/>
      <c r="K30" s="2"/>
      <c r="L30" s="2"/>
      <c r="M30" s="2"/>
      <c r="N30" s="8"/>
      <c r="O30" s="27"/>
      <c r="P30" s="28" t="str">
        <f t="shared" si="3"/>
        <v/>
      </c>
      <c r="Q30" s="28">
        <f t="shared" si="4"/>
        <v>0</v>
      </c>
      <c r="R30" s="28" t="str">
        <f t="shared" si="5"/>
        <v/>
      </c>
      <c r="S30" s="136">
        <f t="shared" si="6"/>
        <v>0</v>
      </c>
      <c r="T30" s="136"/>
    </row>
    <row r="31" spans="1:20" ht="33.75" customHeight="1" x14ac:dyDescent="0.4">
      <c r="A31" s="23">
        <f t="shared" si="0"/>
        <v>0</v>
      </c>
      <c r="B31" s="24">
        <f t="shared" si="1"/>
        <v>0</v>
      </c>
      <c r="C31" s="25">
        <f t="shared" si="2"/>
        <v>0</v>
      </c>
      <c r="E31" s="26">
        <v>12</v>
      </c>
      <c r="F31" s="1"/>
      <c r="G31" s="2"/>
      <c r="H31" s="159"/>
      <c r="I31" s="160"/>
      <c r="J31" s="3"/>
      <c r="K31" s="2"/>
      <c r="L31" s="2"/>
      <c r="M31" s="2"/>
      <c r="N31" s="8"/>
      <c r="O31" s="27"/>
      <c r="P31" s="28" t="str">
        <f t="shared" si="3"/>
        <v/>
      </c>
      <c r="Q31" s="28">
        <f t="shared" si="4"/>
        <v>0</v>
      </c>
      <c r="R31" s="28" t="str">
        <f t="shared" si="5"/>
        <v/>
      </c>
      <c r="S31" s="136">
        <f t="shared" si="6"/>
        <v>0</v>
      </c>
      <c r="T31" s="136"/>
    </row>
    <row r="32" spans="1:20" ht="33.75" customHeight="1" x14ac:dyDescent="0.4">
      <c r="A32" s="23">
        <f t="shared" si="0"/>
        <v>0</v>
      </c>
      <c r="B32" s="24">
        <f t="shared" si="1"/>
        <v>0</v>
      </c>
      <c r="C32" s="25">
        <f t="shared" si="2"/>
        <v>0</v>
      </c>
      <c r="E32" s="26">
        <v>13</v>
      </c>
      <c r="F32" s="1"/>
      <c r="G32" s="2"/>
      <c r="H32" s="159"/>
      <c r="I32" s="160"/>
      <c r="J32" s="3"/>
      <c r="K32" s="2"/>
      <c r="L32" s="2"/>
      <c r="M32" s="2"/>
      <c r="N32" s="8"/>
      <c r="O32" s="27"/>
      <c r="P32" s="28" t="str">
        <f t="shared" si="3"/>
        <v/>
      </c>
      <c r="Q32" s="28">
        <f t="shared" si="4"/>
        <v>0</v>
      </c>
      <c r="R32" s="28" t="str">
        <f t="shared" si="5"/>
        <v/>
      </c>
      <c r="S32" s="136">
        <f t="shared" si="6"/>
        <v>0</v>
      </c>
      <c r="T32" s="136"/>
    </row>
    <row r="33" spans="1:22" ht="33.75" customHeight="1" x14ac:dyDescent="0.4">
      <c r="A33" s="23">
        <f t="shared" si="0"/>
        <v>0</v>
      </c>
      <c r="B33" s="24">
        <f t="shared" si="1"/>
        <v>0</v>
      </c>
      <c r="C33" s="25">
        <f t="shared" si="2"/>
        <v>0</v>
      </c>
      <c r="E33" s="26">
        <v>14</v>
      </c>
      <c r="F33" s="1"/>
      <c r="G33" s="2"/>
      <c r="H33" s="159"/>
      <c r="I33" s="160"/>
      <c r="J33" s="3"/>
      <c r="K33" s="2"/>
      <c r="L33" s="2"/>
      <c r="M33" s="2"/>
      <c r="N33" s="8"/>
      <c r="O33" s="27"/>
      <c r="P33" s="28" t="str">
        <f t="shared" si="3"/>
        <v/>
      </c>
      <c r="Q33" s="28">
        <f t="shared" si="4"/>
        <v>0</v>
      </c>
      <c r="R33" s="28" t="str">
        <f t="shared" si="5"/>
        <v/>
      </c>
      <c r="S33" s="136">
        <f t="shared" si="6"/>
        <v>0</v>
      </c>
      <c r="T33" s="136"/>
    </row>
    <row r="34" spans="1:22" ht="33.75" customHeight="1" thickBot="1" x14ac:dyDescent="0.45">
      <c r="A34" s="23">
        <f t="shared" si="0"/>
        <v>0</v>
      </c>
      <c r="B34" s="24">
        <f t="shared" si="1"/>
        <v>0</v>
      </c>
      <c r="C34" s="25">
        <f t="shared" si="2"/>
        <v>0</v>
      </c>
      <c r="E34" s="29">
        <v>15</v>
      </c>
      <c r="F34" s="9"/>
      <c r="G34" s="10"/>
      <c r="H34" s="161"/>
      <c r="I34" s="162"/>
      <c r="J34" s="11"/>
      <c r="K34" s="10"/>
      <c r="L34" s="10"/>
      <c r="M34" s="10"/>
      <c r="N34" s="12"/>
      <c r="O34" s="27"/>
      <c r="P34" s="28" t="str">
        <f t="shared" si="3"/>
        <v/>
      </c>
      <c r="Q34" s="28">
        <f t="shared" si="4"/>
        <v>0</v>
      </c>
      <c r="R34" s="28" t="str">
        <f t="shared" si="5"/>
        <v/>
      </c>
      <c r="S34" s="136">
        <f t="shared" si="6"/>
        <v>0</v>
      </c>
      <c r="T34" s="136"/>
    </row>
    <row r="35" spans="1:22" ht="33.75" customHeight="1" x14ac:dyDescent="0.4">
      <c r="O35" s="30" t="s">
        <v>53</v>
      </c>
      <c r="P35" s="31">
        <f t="shared" ref="P35:R35" si="7">SUM(P20:P34)</f>
        <v>0</v>
      </c>
      <c r="Q35" s="31">
        <f t="shared" si="7"/>
        <v>0</v>
      </c>
      <c r="R35" s="31">
        <f t="shared" si="7"/>
        <v>0</v>
      </c>
      <c r="S35" s="146">
        <f>SUM(S20:S34)</f>
        <v>0</v>
      </c>
      <c r="T35" s="146"/>
    </row>
    <row r="36" spans="1:22" ht="17.25" customHeight="1" thickBot="1" x14ac:dyDescent="0.45">
      <c r="E36" s="32" t="s">
        <v>98</v>
      </c>
    </row>
    <row r="37" spans="1:22" x14ac:dyDescent="0.4">
      <c r="E37" s="137"/>
      <c r="F37" s="138"/>
      <c r="G37" s="138"/>
      <c r="H37" s="138"/>
      <c r="I37" s="138"/>
      <c r="J37" s="138"/>
      <c r="K37" s="138"/>
      <c r="L37" s="138"/>
      <c r="M37" s="139"/>
      <c r="N37" s="38"/>
      <c r="O37" s="38"/>
      <c r="P37" s="37"/>
    </row>
    <row r="38" spans="1:22" x14ac:dyDescent="0.4">
      <c r="E38" s="140"/>
      <c r="F38" s="141"/>
      <c r="G38" s="141"/>
      <c r="H38" s="141"/>
      <c r="I38" s="141"/>
      <c r="J38" s="141"/>
      <c r="K38" s="141"/>
      <c r="L38" s="141"/>
      <c r="M38" s="142"/>
      <c r="N38" s="38"/>
      <c r="O38" s="38"/>
      <c r="P38" s="39"/>
    </row>
    <row r="39" spans="1:22" x14ac:dyDescent="0.4">
      <c r="E39" s="140"/>
      <c r="F39" s="141"/>
      <c r="G39" s="141"/>
      <c r="H39" s="141"/>
      <c r="I39" s="141"/>
      <c r="J39" s="141"/>
      <c r="K39" s="141"/>
      <c r="L39" s="141"/>
      <c r="M39" s="142"/>
      <c r="N39" s="38"/>
      <c r="O39" s="38"/>
      <c r="P39" s="39"/>
    </row>
    <row r="40" spans="1:22" x14ac:dyDescent="0.4">
      <c r="E40" s="140"/>
      <c r="F40" s="141"/>
      <c r="G40" s="141"/>
      <c r="H40" s="141"/>
      <c r="I40" s="141"/>
      <c r="J40" s="141"/>
      <c r="K40" s="141"/>
      <c r="L40" s="141"/>
      <c r="M40" s="142"/>
      <c r="N40" s="38"/>
      <c r="O40" s="38"/>
      <c r="P40" s="39"/>
    </row>
    <row r="41" spans="1:22" x14ac:dyDescent="0.4">
      <c r="E41" s="140"/>
      <c r="F41" s="141"/>
      <c r="G41" s="141"/>
      <c r="H41" s="141"/>
      <c r="I41" s="141"/>
      <c r="J41" s="141"/>
      <c r="K41" s="141"/>
      <c r="L41" s="141"/>
      <c r="M41" s="142"/>
      <c r="N41" s="38"/>
      <c r="O41" s="38"/>
      <c r="P41" s="39"/>
    </row>
    <row r="42" spans="1:22" ht="14.25" thickBot="1" x14ac:dyDescent="0.45">
      <c r="E42" s="143"/>
      <c r="F42" s="144"/>
      <c r="G42" s="144"/>
      <c r="H42" s="144"/>
      <c r="I42" s="144"/>
      <c r="J42" s="144"/>
      <c r="K42" s="144"/>
      <c r="L42" s="144"/>
      <c r="M42" s="145"/>
      <c r="N42" s="38"/>
      <c r="O42" s="38"/>
      <c r="P42" s="39"/>
    </row>
    <row r="43" spans="1:22" ht="14.25" thickBot="1" x14ac:dyDescent="0.45"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0"/>
    </row>
    <row r="44" spans="1:22" x14ac:dyDescent="0.4">
      <c r="E44" s="19"/>
      <c r="F44" s="41"/>
      <c r="G44" s="41"/>
      <c r="H44" s="41"/>
      <c r="I44" s="34"/>
      <c r="J44" s="19"/>
      <c r="K44" s="19"/>
      <c r="L44" s="19"/>
      <c r="M44" s="19"/>
      <c r="N44" s="19"/>
    </row>
    <row r="45" spans="1:22" ht="23.25" customHeight="1" thickBot="1" x14ac:dyDescent="0.45">
      <c r="E45" s="32" t="s">
        <v>69</v>
      </c>
    </row>
    <row r="46" spans="1:22" s="33" customFormat="1" ht="25.5" customHeight="1" x14ac:dyDescent="0.4">
      <c r="D46" s="36"/>
      <c r="E46" s="83" t="s">
        <v>54</v>
      </c>
      <c r="F46" s="84" t="s">
        <v>55</v>
      </c>
      <c r="G46" s="84" t="s">
        <v>52</v>
      </c>
      <c r="H46" s="84" t="s">
        <v>56</v>
      </c>
      <c r="I46" s="84" t="s">
        <v>57</v>
      </c>
      <c r="J46" s="84" t="s">
        <v>58</v>
      </c>
      <c r="K46" s="85" t="s">
        <v>81</v>
      </c>
      <c r="L46" s="85" t="s">
        <v>82</v>
      </c>
      <c r="M46" s="85" t="s">
        <v>83</v>
      </c>
      <c r="N46" s="85" t="s">
        <v>84</v>
      </c>
      <c r="O46" s="86" t="s">
        <v>59</v>
      </c>
      <c r="P46" s="84" t="s">
        <v>60</v>
      </c>
      <c r="Q46" s="84" t="s">
        <v>61</v>
      </c>
      <c r="R46" s="84" t="s">
        <v>62</v>
      </c>
      <c r="S46" s="84" t="s">
        <v>63</v>
      </c>
      <c r="T46" s="84" t="s">
        <v>64</v>
      </c>
      <c r="U46" s="84" t="s">
        <v>65</v>
      </c>
      <c r="V46" s="87" t="s">
        <v>66</v>
      </c>
    </row>
    <row r="47" spans="1:22" ht="24" customHeight="1" thickBot="1" x14ac:dyDescent="0.45">
      <c r="E47" s="77" t="str">
        <f>IF($S$16="","",$S$16)</f>
        <v/>
      </c>
      <c r="F47" s="78" t="str">
        <f>IF($G$16="","",$G$16)</f>
        <v/>
      </c>
      <c r="G47" s="78">
        <f>COUNTIF($J$20:$J$34,"Ａ")+COUNTIF($J$20:$J$34,"Ｃ(胃なし)")</f>
        <v>0</v>
      </c>
      <c r="H47" s="78">
        <f>COUNTIF($J$20:$J$34,"Ｂ")</f>
        <v>0</v>
      </c>
      <c r="I47" s="78">
        <f>COUNTIF($J$20:$J$34,"Ｃ")</f>
        <v>0</v>
      </c>
      <c r="J47" s="79">
        <f>SUM(G47:I47)</f>
        <v>0</v>
      </c>
      <c r="K47" s="79">
        <f>COUNTA($K$20:$K$34)</f>
        <v>0</v>
      </c>
      <c r="L47" s="79">
        <f>COUNTA(L20:L34)</f>
        <v>0</v>
      </c>
      <c r="M47" s="79">
        <f t="shared" ref="M47:N47" si="8">COUNTA(M20:M34)</f>
        <v>0</v>
      </c>
      <c r="N47" s="79">
        <f t="shared" si="8"/>
        <v>0</v>
      </c>
      <c r="O47" s="80">
        <f t="shared" ref="O47" si="9">(G47*500)+(SUM(H47:I47)*1000)+(SUM(K47:N47)*500)</f>
        <v>0</v>
      </c>
      <c r="P47" s="81">
        <f>COUNTIFS($J$20:$J$34,"Ａ",$O$20:$O$34,"加入")+COUNTIFS($J$20:$J$34,"Ｃ(胃なし)",$O$20:$O$34,"加入")</f>
        <v>0</v>
      </c>
      <c r="Q47" s="81">
        <f>COUNTIFS($J$20:$J$34,"Ｂ",$O$20:$O$34,"加入")</f>
        <v>0</v>
      </c>
      <c r="R47" s="81">
        <f>COUNTIFS($J$20:$J$34,"Ｃ",$O$20:$O$34,"加入")</f>
        <v>0</v>
      </c>
      <c r="S47" s="81">
        <f>SUM(P47:R47)</f>
        <v>0</v>
      </c>
      <c r="T47" s="81">
        <f>SUM(P47*500)+SUM(Q47:R47)*1000</f>
        <v>0</v>
      </c>
      <c r="U47" s="81">
        <f>O47+T47</f>
        <v>0</v>
      </c>
      <c r="V47" s="82" t="str">
        <f>IF($G$14="","",$G$14)</f>
        <v/>
      </c>
    </row>
    <row r="48" spans="1:22" x14ac:dyDescent="0.4">
      <c r="G48" s="18" t="s">
        <v>80</v>
      </c>
    </row>
  </sheetData>
  <sheetProtection algorithmName="SHA-512" hashValue="ZnEIxzA/GLqk+Q9yHumlkklkf8VeEwLyY21blad+LMPbyr+gfABloyCfjMhc6W34FXKVnespnP88NeLAzGvJxQ==" saltValue="j2t4PWOYP1QBrRztAXpSZA==" spinCount="100000" sheet="1" objects="1" scenarios="1" selectLockedCells="1"/>
  <mergeCells count="68">
    <mergeCell ref="S33:T33"/>
    <mergeCell ref="S34:T34"/>
    <mergeCell ref="S35:T35"/>
    <mergeCell ref="S18:T19"/>
    <mergeCell ref="N16:O16"/>
    <mergeCell ref="O18:O19"/>
    <mergeCell ref="S28:T28"/>
    <mergeCell ref="S29:T29"/>
    <mergeCell ref="S30:T30"/>
    <mergeCell ref="S31:T31"/>
    <mergeCell ref="S32:T32"/>
    <mergeCell ref="S23:T23"/>
    <mergeCell ref="S24:T24"/>
    <mergeCell ref="S25:T25"/>
    <mergeCell ref="S26:T26"/>
    <mergeCell ref="S27:T27"/>
    <mergeCell ref="E37:M42"/>
    <mergeCell ref="H33:I33"/>
    <mergeCell ref="H34:I34"/>
    <mergeCell ref="H28:I28"/>
    <mergeCell ref="H29:I29"/>
    <mergeCell ref="H30:I30"/>
    <mergeCell ref="H31:I31"/>
    <mergeCell ref="H32:I32"/>
    <mergeCell ref="E2:E3"/>
    <mergeCell ref="J2:L2"/>
    <mergeCell ref="J18:J19"/>
    <mergeCell ref="K18:N18"/>
    <mergeCell ref="H18:I19"/>
    <mergeCell ref="I14:M14"/>
    <mergeCell ref="E12:N12"/>
    <mergeCell ref="F2:G3"/>
    <mergeCell ref="F4:G4"/>
    <mergeCell ref="F5:G5"/>
    <mergeCell ref="F6:G6"/>
    <mergeCell ref="F7:G7"/>
    <mergeCell ref="F8:G8"/>
    <mergeCell ref="F9:G9"/>
    <mergeCell ref="F10:G10"/>
    <mergeCell ref="G14:H14"/>
    <mergeCell ref="H27:I27"/>
    <mergeCell ref="A18:A19"/>
    <mergeCell ref="B18:B19"/>
    <mergeCell ref="C18:C19"/>
    <mergeCell ref="E18:E19"/>
    <mergeCell ref="F18:F19"/>
    <mergeCell ref="G18:G19"/>
    <mergeCell ref="H20:I20"/>
    <mergeCell ref="H21:I21"/>
    <mergeCell ref="H22:I22"/>
    <mergeCell ref="H23:I23"/>
    <mergeCell ref="H24:I24"/>
    <mergeCell ref="G16:L16"/>
    <mergeCell ref="M2:N2"/>
    <mergeCell ref="S16:T16"/>
    <mergeCell ref="H25:I25"/>
    <mergeCell ref="H26:I26"/>
    <mergeCell ref="H2:I3"/>
    <mergeCell ref="H4:I4"/>
    <mergeCell ref="H5:I5"/>
    <mergeCell ref="H6:I6"/>
    <mergeCell ref="H7:I7"/>
    <mergeCell ref="H8:I8"/>
    <mergeCell ref="H9:I9"/>
    <mergeCell ref="H10:I10"/>
    <mergeCell ref="S20:T20"/>
    <mergeCell ref="S21:T21"/>
    <mergeCell ref="S22:T22"/>
  </mergeCells>
  <phoneticPr fontId="1"/>
  <conditionalFormatting sqref="O20:O34">
    <cfRule type="cellIs" dxfId="1" priority="2" operator="equal">
      <formula>"加入"</formula>
    </cfRule>
  </conditionalFormatting>
  <conditionalFormatting sqref="R20:R34">
    <cfRule type="cellIs" dxfId="0" priority="1" operator="greaterThan">
      <formula>0</formula>
    </cfRule>
  </conditionalFormatting>
  <dataValidations count="6">
    <dataValidation type="list" allowBlank="1" showInputMessage="1" showErrorMessage="1" sqref="J35:J36 J17 J44:J45 I46 J48:J1048576" xr:uid="{F72AA541-62A1-4244-BB25-AB09C5C31228}">
      <formula1>"Ａ,Ｂ,Ｃ,Ｃ(胃なし)"</formula1>
    </dataValidation>
    <dataValidation type="list" allowBlank="1" showInputMessage="1" showErrorMessage="1" error="●を選択または空欄のみ入力可能です" prompt="受診するオプションには●を選択してください" sqref="K20:N34" xr:uid="{C188ACDF-48F5-4B9F-8DF0-9B826EF48DED}">
      <formula1>"●"</formula1>
    </dataValidation>
    <dataValidation type="list" allowBlank="1" showInputMessage="1" showErrorMessage="1" error="設定されたコース以外は入力できません" promptTitle="コース選択" prompt="受診コースを選択してください" sqref="J20:J34" xr:uid="{2967E51A-AFE6-45C8-B018-7426563839D6}">
      <formula1>"Ａ,Ｂ,Ｃ,Ｃ(胃なし)"</formula1>
    </dataValidation>
    <dataValidation type="list" allowBlank="1" showInputMessage="1" showErrorMessage="1" sqref="G20:G34" xr:uid="{2839AA6F-8AF9-43D5-B2E4-6D5AF3297088}">
      <formula1>"男,女"</formula1>
    </dataValidation>
    <dataValidation type="list" allowBlank="1" showInputMessage="1" showErrorMessage="1" sqref="O20:O34" xr:uid="{9DC8B038-A182-4CAD-A2A3-178539AFBEDE}">
      <formula1>"加入,未加入"</formula1>
    </dataValidation>
    <dataValidation type="list" allowBlank="1" showInputMessage="1" showErrorMessage="1" sqref="G14:H14" xr:uid="{5A9443C1-4159-41FD-B901-A3BB45387E68}">
      <formula1>"1,2,3,4,5,6,7"</formula1>
    </dataValidation>
  </dataValidations>
  <pageMargins left="0.19685039370078741" right="0.23622047244094491" top="1.5748031496062993" bottom="0.27559055118110237" header="0.31496062992125984" footer="0.31496062992125984"/>
  <pageSetup paperSize="9" scale="92" fitToHeight="0" orientation="portrait" r:id="rId1"/>
  <headerFooter>
    <oddHeader>&amp;L【問合せ先】
山口商工会議所（総務課：田中）
TEL：083-925-2300/FAX：083-921-1555&amp;C
&amp;"ＤＦ平成明朝体W3,太字"&amp;18令和3年度　健康診断助成申込書&amp;R&amp;D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【注意事項】</vt:lpstr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n-tanaka</dc:creator>
  <cp:lastModifiedBy>n-tanaka</cp:lastModifiedBy>
  <cp:lastPrinted>2021-04-16T05:47:52Z</cp:lastPrinted>
  <dcterms:created xsi:type="dcterms:W3CDTF">2021-01-29T02:41:50Z</dcterms:created>
  <dcterms:modified xsi:type="dcterms:W3CDTF">2022-03-02T00:11:03Z</dcterms:modified>
</cp:coreProperties>
</file>